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O D\HO SO TONG - NHITTY\HO SO VAY\DU AN FPT PLAZA 4\"/>
    </mc:Choice>
  </mc:AlternateContent>
  <xr:revisionPtr revIDLastSave="0" documentId="13_ncr:1_{251D675F-8553-4F3F-BA48-BB8D1100ADEF}" xr6:coauthVersionLast="47" xr6:coauthVersionMax="47" xr10:uidLastSave="{00000000-0000-0000-0000-000000000000}"/>
  <bookViews>
    <workbookView xWindow="-120" yWindow="-120" windowWidth="20730" windowHeight="11040" firstSheet="1" activeTab="6" xr2:uid="{00000000-000D-0000-FFFF-FFFF00000000}"/>
  </bookViews>
  <sheets>
    <sheet name="Tiến độ giải ngân" sheetId="6" r:id="rId1"/>
    <sheet name="TPB 35 năm" sheetId="10" r:id="rId2"/>
    <sheet name="TPB 30 năm" sheetId="2" r:id="rId3"/>
    <sheet name="TPB 25 năm" sheetId="11" r:id="rId4"/>
    <sheet name="TPB 20 năm" sheetId="7" r:id="rId5"/>
    <sheet name="TPB 15 năm" sheetId="8" r:id="rId6"/>
    <sheet name="TPB 10 năm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8" i="9" l="1"/>
  <c r="D8" i="9" s="1"/>
  <c r="B8" i="8"/>
  <c r="D8" i="8" s="1"/>
  <c r="B2" i="8"/>
  <c r="B8" i="7"/>
  <c r="C12" i="7" s="1"/>
  <c r="B2" i="7"/>
  <c r="B8" i="11"/>
  <c r="D8" i="11" s="1"/>
  <c r="B2" i="11"/>
  <c r="B8" i="2"/>
  <c r="B2" i="2"/>
  <c r="D8" i="10"/>
  <c r="C33" i="10"/>
  <c r="C34" i="10"/>
  <c r="C35" i="10"/>
  <c r="C36" i="10"/>
  <c r="C37" i="10"/>
  <c r="C38" i="10"/>
  <c r="C39" i="10"/>
  <c r="C40" i="10"/>
  <c r="C41" i="10"/>
  <c r="C42" i="10"/>
  <c r="C43" i="10"/>
  <c r="C44" i="10"/>
  <c r="C45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61" i="10"/>
  <c r="C62" i="10"/>
  <c r="C63" i="10"/>
  <c r="C64" i="10"/>
  <c r="C65" i="10"/>
  <c r="C66" i="10"/>
  <c r="C67" i="10"/>
  <c r="C68" i="10"/>
  <c r="C69" i="10"/>
  <c r="C70" i="10"/>
  <c r="C71" i="10"/>
  <c r="C72" i="10"/>
  <c r="C73" i="10"/>
  <c r="C74" i="10"/>
  <c r="C75" i="10"/>
  <c r="C76" i="10"/>
  <c r="C77" i="10"/>
  <c r="C78" i="10"/>
  <c r="C79" i="10"/>
  <c r="C80" i="10"/>
  <c r="C81" i="10"/>
  <c r="C82" i="10"/>
  <c r="C83" i="10"/>
  <c r="C84" i="10"/>
  <c r="C85" i="10"/>
  <c r="C86" i="10"/>
  <c r="C87" i="10"/>
  <c r="C88" i="10"/>
  <c r="C89" i="10"/>
  <c r="C90" i="10"/>
  <c r="C91" i="10"/>
  <c r="C92" i="10"/>
  <c r="C93" i="10"/>
  <c r="C94" i="10"/>
  <c r="C95" i="10"/>
  <c r="C96" i="10"/>
  <c r="C97" i="10"/>
  <c r="C98" i="10"/>
  <c r="C99" i="10"/>
  <c r="C100" i="10"/>
  <c r="C101" i="10"/>
  <c r="C102" i="10"/>
  <c r="C103" i="10"/>
  <c r="C104" i="10"/>
  <c r="C105" i="10"/>
  <c r="C106" i="10"/>
  <c r="C107" i="10"/>
  <c r="C108" i="10"/>
  <c r="C109" i="10"/>
  <c r="C110" i="10"/>
  <c r="C111" i="10"/>
  <c r="C112" i="10"/>
  <c r="C113" i="10"/>
  <c r="C114" i="10"/>
  <c r="C115" i="10"/>
  <c r="C116" i="10"/>
  <c r="C117" i="10"/>
  <c r="C118" i="10"/>
  <c r="C119" i="10"/>
  <c r="C120" i="10"/>
  <c r="C121" i="10"/>
  <c r="C122" i="10"/>
  <c r="C123" i="10"/>
  <c r="C124" i="10"/>
  <c r="C125" i="10"/>
  <c r="C126" i="10"/>
  <c r="C127" i="10"/>
  <c r="C128" i="10"/>
  <c r="C129" i="10"/>
  <c r="C130" i="10"/>
  <c r="C131" i="10"/>
  <c r="C132" i="10"/>
  <c r="C133" i="10"/>
  <c r="C134" i="10"/>
  <c r="C135" i="10"/>
  <c r="C136" i="10"/>
  <c r="C137" i="10"/>
  <c r="C138" i="10"/>
  <c r="C139" i="10"/>
  <c r="C140" i="10"/>
  <c r="C141" i="10"/>
  <c r="C142" i="10"/>
  <c r="C143" i="10"/>
  <c r="C144" i="10"/>
  <c r="C145" i="10"/>
  <c r="C146" i="10"/>
  <c r="C147" i="10"/>
  <c r="C148" i="10"/>
  <c r="C149" i="10"/>
  <c r="C150" i="10"/>
  <c r="C151" i="10"/>
  <c r="C152" i="10"/>
  <c r="C153" i="10"/>
  <c r="C154" i="10"/>
  <c r="C155" i="10"/>
  <c r="C156" i="10"/>
  <c r="C157" i="10"/>
  <c r="C158" i="10"/>
  <c r="C159" i="10"/>
  <c r="C160" i="10"/>
  <c r="C161" i="10"/>
  <c r="C162" i="10"/>
  <c r="C163" i="10"/>
  <c r="C164" i="10"/>
  <c r="C165" i="10"/>
  <c r="C166" i="10"/>
  <c r="C167" i="10"/>
  <c r="C168" i="10"/>
  <c r="C169" i="10"/>
  <c r="C170" i="10"/>
  <c r="C171" i="10"/>
  <c r="C172" i="10"/>
  <c r="C173" i="10"/>
  <c r="C174" i="10"/>
  <c r="C175" i="10"/>
  <c r="C176" i="10"/>
  <c r="C177" i="10"/>
  <c r="C178" i="10"/>
  <c r="C179" i="10"/>
  <c r="C180" i="10"/>
  <c r="C181" i="10"/>
  <c r="C182" i="10"/>
  <c r="C183" i="10"/>
  <c r="C184" i="10"/>
  <c r="C185" i="10"/>
  <c r="C186" i="10"/>
  <c r="C187" i="10"/>
  <c r="C188" i="10"/>
  <c r="C189" i="10"/>
  <c r="C190" i="10"/>
  <c r="C191" i="10"/>
  <c r="C192" i="10"/>
  <c r="C193" i="10"/>
  <c r="C194" i="10"/>
  <c r="C195" i="10"/>
  <c r="C196" i="10"/>
  <c r="C197" i="10"/>
  <c r="C198" i="10"/>
  <c r="C199" i="10"/>
  <c r="C200" i="10"/>
  <c r="C201" i="10"/>
  <c r="C202" i="10"/>
  <c r="C203" i="10"/>
  <c r="C204" i="10"/>
  <c r="C205" i="10"/>
  <c r="C206" i="10"/>
  <c r="C207" i="10"/>
  <c r="C208" i="10"/>
  <c r="C209" i="10"/>
  <c r="C210" i="10"/>
  <c r="C211" i="10"/>
  <c r="C212" i="10"/>
  <c r="C213" i="10"/>
  <c r="C214" i="10"/>
  <c r="C215" i="10"/>
  <c r="C216" i="10"/>
  <c r="C217" i="10"/>
  <c r="C218" i="10"/>
  <c r="C219" i="10"/>
  <c r="C220" i="10"/>
  <c r="C221" i="10"/>
  <c r="C222" i="10"/>
  <c r="C223" i="10"/>
  <c r="C224" i="10"/>
  <c r="C225" i="10"/>
  <c r="C226" i="10"/>
  <c r="C227" i="10"/>
  <c r="C228" i="10"/>
  <c r="C229" i="10"/>
  <c r="C230" i="10"/>
  <c r="C231" i="10"/>
  <c r="C232" i="10"/>
  <c r="C233" i="10"/>
  <c r="C234" i="10"/>
  <c r="C235" i="10"/>
  <c r="C236" i="10"/>
  <c r="C237" i="10"/>
  <c r="C238" i="10"/>
  <c r="C239" i="10"/>
  <c r="C240" i="10"/>
  <c r="C241" i="10"/>
  <c r="C242" i="10"/>
  <c r="C243" i="10"/>
  <c r="C244" i="10"/>
  <c r="C245" i="10"/>
  <c r="C246" i="10"/>
  <c r="C247" i="10"/>
  <c r="C248" i="10"/>
  <c r="C249" i="10"/>
  <c r="C250" i="10"/>
  <c r="C251" i="10"/>
  <c r="C252" i="10"/>
  <c r="C253" i="10"/>
  <c r="C254" i="10"/>
  <c r="C255" i="10"/>
  <c r="C256" i="10"/>
  <c r="C257" i="10"/>
  <c r="C258" i="10"/>
  <c r="C259" i="10"/>
  <c r="C260" i="10"/>
  <c r="C261" i="10"/>
  <c r="C262" i="10"/>
  <c r="C263" i="10"/>
  <c r="C264" i="10"/>
  <c r="C265" i="10"/>
  <c r="C266" i="10"/>
  <c r="C267" i="10"/>
  <c r="C268" i="10"/>
  <c r="C269" i="10"/>
  <c r="C270" i="10"/>
  <c r="C271" i="10"/>
  <c r="C272" i="10"/>
  <c r="C273" i="10"/>
  <c r="C274" i="10"/>
  <c r="C275" i="10"/>
  <c r="C276" i="10"/>
  <c r="C277" i="10"/>
  <c r="C278" i="10"/>
  <c r="C279" i="10"/>
  <c r="C280" i="10"/>
  <c r="C281" i="10"/>
  <c r="C282" i="10"/>
  <c r="C283" i="10"/>
  <c r="C284" i="10"/>
  <c r="C285" i="10"/>
  <c r="C286" i="10"/>
  <c r="C287" i="10"/>
  <c r="C288" i="10"/>
  <c r="C289" i="10"/>
  <c r="C290" i="10"/>
  <c r="C291" i="10"/>
  <c r="C292" i="10"/>
  <c r="C293" i="10"/>
  <c r="C294" i="10"/>
  <c r="C295" i="10"/>
  <c r="C296" i="10"/>
  <c r="C297" i="10"/>
  <c r="C298" i="10"/>
  <c r="C299" i="10"/>
  <c r="C300" i="10"/>
  <c r="C301" i="10"/>
  <c r="C302" i="10"/>
  <c r="C303" i="10"/>
  <c r="C304" i="10"/>
  <c r="C305" i="10"/>
  <c r="C306" i="10"/>
  <c r="C307" i="10"/>
  <c r="C308" i="10"/>
  <c r="C309" i="10"/>
  <c r="C310" i="10"/>
  <c r="C311" i="10"/>
  <c r="C312" i="10"/>
  <c r="C313" i="10"/>
  <c r="C314" i="10"/>
  <c r="C315" i="10"/>
  <c r="C316" i="10"/>
  <c r="C317" i="10"/>
  <c r="C318" i="10"/>
  <c r="C319" i="10"/>
  <c r="C320" i="10"/>
  <c r="C321" i="10"/>
  <c r="C322" i="10"/>
  <c r="C323" i="10"/>
  <c r="C324" i="10"/>
  <c r="C325" i="10"/>
  <c r="C326" i="10"/>
  <c r="C327" i="10"/>
  <c r="C328" i="10"/>
  <c r="C329" i="10"/>
  <c r="C330" i="10"/>
  <c r="C331" i="10"/>
  <c r="C332" i="10"/>
  <c r="C333" i="10"/>
  <c r="C334" i="10"/>
  <c r="C335" i="10"/>
  <c r="C336" i="10"/>
  <c r="C337" i="10"/>
  <c r="C338" i="10"/>
  <c r="C339" i="10"/>
  <c r="C340" i="10"/>
  <c r="C341" i="10"/>
  <c r="C342" i="10"/>
  <c r="C343" i="10"/>
  <c r="C344" i="10"/>
  <c r="C345" i="10"/>
  <c r="C346" i="10"/>
  <c r="C347" i="10"/>
  <c r="C348" i="10"/>
  <c r="C349" i="10"/>
  <c r="C350" i="10"/>
  <c r="C351" i="10"/>
  <c r="C352" i="10"/>
  <c r="C353" i="10"/>
  <c r="C354" i="10"/>
  <c r="C355" i="10"/>
  <c r="C356" i="10"/>
  <c r="C357" i="10"/>
  <c r="C358" i="10"/>
  <c r="C359" i="10"/>
  <c r="C360" i="10"/>
  <c r="C361" i="10"/>
  <c r="C362" i="10"/>
  <c r="C363" i="10"/>
  <c r="C364" i="10"/>
  <c r="C365" i="10"/>
  <c r="C366" i="10"/>
  <c r="C367" i="10"/>
  <c r="C368" i="10"/>
  <c r="C369" i="10"/>
  <c r="C370" i="10"/>
  <c r="C371" i="10"/>
  <c r="C372" i="10"/>
  <c r="C373" i="10"/>
  <c r="C374" i="10"/>
  <c r="C375" i="10"/>
  <c r="C376" i="10"/>
  <c r="C377" i="10"/>
  <c r="C378" i="10"/>
  <c r="C379" i="10"/>
  <c r="C380" i="10"/>
  <c r="C381" i="10"/>
  <c r="C382" i="10"/>
  <c r="C383" i="10"/>
  <c r="C384" i="10"/>
  <c r="C385" i="10"/>
  <c r="C386" i="10"/>
  <c r="C387" i="10"/>
  <c r="C388" i="10"/>
  <c r="C389" i="10"/>
  <c r="C390" i="10"/>
  <c r="C391" i="10"/>
  <c r="C392" i="10"/>
  <c r="C393" i="10"/>
  <c r="C394" i="10"/>
  <c r="C395" i="10"/>
  <c r="C396" i="10"/>
  <c r="C397" i="10"/>
  <c r="C398" i="10"/>
  <c r="C399" i="10"/>
  <c r="C400" i="10"/>
  <c r="C401" i="10"/>
  <c r="C402" i="10"/>
  <c r="C403" i="10"/>
  <c r="C404" i="10"/>
  <c r="C405" i="10"/>
  <c r="C406" i="10"/>
  <c r="C407" i="10"/>
  <c r="C408" i="10"/>
  <c r="C409" i="10"/>
  <c r="C410" i="10"/>
  <c r="C411" i="10"/>
  <c r="C412" i="10"/>
  <c r="C413" i="10"/>
  <c r="C414" i="10"/>
  <c r="C415" i="10"/>
  <c r="C416" i="10"/>
  <c r="C417" i="10"/>
  <c r="C418" i="10"/>
  <c r="C419" i="10"/>
  <c r="C420" i="10"/>
  <c r="C421" i="10"/>
  <c r="C422" i="10"/>
  <c r="C423" i="10"/>
  <c r="C424" i="10"/>
  <c r="C425" i="10"/>
  <c r="C426" i="10"/>
  <c r="C427" i="10"/>
  <c r="C32" i="10"/>
  <c r="C31" i="10"/>
  <c r="C27" i="10"/>
  <c r="C28" i="10"/>
  <c r="C29" i="10"/>
  <c r="C30" i="10"/>
  <c r="C26" i="10"/>
  <c r="C25" i="10"/>
  <c r="C21" i="10"/>
  <c r="C22" i="10"/>
  <c r="C23" i="10"/>
  <c r="C24" i="10"/>
  <c r="C20" i="10"/>
  <c r="C19" i="10"/>
  <c r="C17" i="10"/>
  <c r="C18" i="10"/>
  <c r="C15" i="10"/>
  <c r="C13" i="10"/>
  <c r="B2" i="10"/>
  <c r="B17" i="10"/>
  <c r="B16" i="10"/>
  <c r="B15" i="10"/>
  <c r="B14" i="10"/>
  <c r="B10" i="10"/>
  <c r="B11" i="10" s="1"/>
  <c r="B12" i="10" s="1"/>
  <c r="H9" i="6"/>
  <c r="D3" i="6"/>
  <c r="D6" i="6" s="1"/>
  <c r="C12" i="9" l="1"/>
  <c r="C11" i="9"/>
  <c r="C10" i="9"/>
  <c r="C9" i="9"/>
  <c r="C8" i="9"/>
  <c r="B9" i="9"/>
  <c r="C8" i="8"/>
  <c r="B9" i="8" s="1"/>
  <c r="C9" i="8"/>
  <c r="C10" i="8"/>
  <c r="C11" i="8"/>
  <c r="C12" i="8"/>
  <c r="D8" i="7"/>
  <c r="C8" i="7"/>
  <c r="C9" i="7"/>
  <c r="C10" i="7"/>
  <c r="C11" i="7"/>
  <c r="C8" i="11"/>
  <c r="B9" i="11" s="1"/>
  <c r="C11" i="11"/>
  <c r="C9" i="11"/>
  <c r="C12" i="11"/>
  <c r="C10" i="11"/>
  <c r="D8" i="2"/>
  <c r="C12" i="2"/>
  <c r="C11" i="2"/>
  <c r="C10" i="2"/>
  <c r="C9" i="2"/>
  <c r="C8" i="2"/>
  <c r="D4" i="6"/>
  <c r="D5" i="6" s="1"/>
  <c r="E8" i="9" l="1"/>
  <c r="B10" i="9"/>
  <c r="D9" i="9"/>
  <c r="E9" i="9" s="1"/>
  <c r="E8" i="8"/>
  <c r="D9" i="8"/>
  <c r="B10" i="8"/>
  <c r="E8" i="7"/>
  <c r="B9" i="7"/>
  <c r="E8" i="11"/>
  <c r="D9" i="11"/>
  <c r="E9" i="11" s="1"/>
  <c r="B10" i="11"/>
  <c r="E8" i="2"/>
  <c r="B9" i="2"/>
  <c r="E15" i="6"/>
  <c r="E11" i="6"/>
  <c r="E10" i="6"/>
  <c r="E16" i="6"/>
  <c r="E12" i="6"/>
  <c r="E14" i="6"/>
  <c r="E13" i="6"/>
  <c r="D10" i="9" l="1"/>
  <c r="E10" i="9" s="1"/>
  <c r="B11" i="9"/>
  <c r="D10" i="8"/>
  <c r="E10" i="8" s="1"/>
  <c r="B11" i="8"/>
  <c r="E9" i="8"/>
  <c r="B10" i="7"/>
  <c r="D9" i="7"/>
  <c r="D10" i="11"/>
  <c r="E10" i="11" s="1"/>
  <c r="B11" i="11"/>
  <c r="D9" i="2"/>
  <c r="B10" i="2"/>
  <c r="G16" i="6"/>
  <c r="H16" i="6" s="1"/>
  <c r="G13" i="6"/>
  <c r="H13" i="6" s="1"/>
  <c r="E17" i="6"/>
  <c r="G10" i="6"/>
  <c r="G14" i="6"/>
  <c r="H14" i="6" s="1"/>
  <c r="G11" i="6"/>
  <c r="H11" i="6" s="1"/>
  <c r="G12" i="6"/>
  <c r="H12" i="6" s="1"/>
  <c r="G15" i="6"/>
  <c r="H15" i="6" s="1"/>
  <c r="D11" i="9" l="1"/>
  <c r="E11" i="9" s="1"/>
  <c r="B12" i="9"/>
  <c r="D11" i="8"/>
  <c r="B12" i="8"/>
  <c r="E9" i="7"/>
  <c r="B11" i="7"/>
  <c r="D10" i="7"/>
  <c r="E10" i="7" s="1"/>
  <c r="D11" i="11"/>
  <c r="E11" i="11" s="1"/>
  <c r="B12" i="11"/>
  <c r="E9" i="2"/>
  <c r="D10" i="2"/>
  <c r="E10" i="2" s="1"/>
  <c r="B11" i="2"/>
  <c r="G17" i="6"/>
  <c r="H10" i="6"/>
  <c r="H17" i="6" s="1"/>
  <c r="B13" i="9" l="1"/>
  <c r="D12" i="9"/>
  <c r="E12" i="9" s="1"/>
  <c r="D12" i="8"/>
  <c r="E12" i="8" s="1"/>
  <c r="B13" i="8"/>
  <c r="E11" i="8"/>
  <c r="B12" i="7"/>
  <c r="D11" i="7"/>
  <c r="E11" i="7" s="1"/>
  <c r="D12" i="11"/>
  <c r="E12" i="11" s="1"/>
  <c r="B13" i="11"/>
  <c r="D11" i="2"/>
  <c r="B12" i="2"/>
  <c r="C13" i="9" l="1"/>
  <c r="D13" i="9"/>
  <c r="B14" i="9"/>
  <c r="D13" i="8"/>
  <c r="C13" i="8"/>
  <c r="B13" i="7"/>
  <c r="D12" i="7"/>
  <c r="D13" i="11"/>
  <c r="C13" i="11"/>
  <c r="B14" i="11" s="1"/>
  <c r="D12" i="2"/>
  <c r="E12" i="2" s="1"/>
  <c r="B13" i="2"/>
  <c r="E11" i="2"/>
  <c r="C14" i="9" l="1"/>
  <c r="B15" i="9" s="1"/>
  <c r="D14" i="9"/>
  <c r="E13" i="9"/>
  <c r="E13" i="8"/>
  <c r="B14" i="8"/>
  <c r="E12" i="7"/>
  <c r="C13" i="7"/>
  <c r="B14" i="7" s="1"/>
  <c r="D13" i="7"/>
  <c r="D14" i="11"/>
  <c r="C14" i="11"/>
  <c r="E13" i="11"/>
  <c r="D13" i="2"/>
  <c r="C13" i="2"/>
  <c r="B14" i="2" s="1"/>
  <c r="C15" i="9" l="1"/>
  <c r="B16" i="9" s="1"/>
  <c r="D15" i="9"/>
  <c r="E14" i="9"/>
  <c r="D14" i="8"/>
  <c r="C14" i="8"/>
  <c r="C14" i="7"/>
  <c r="B15" i="7"/>
  <c r="D14" i="7"/>
  <c r="E13" i="7"/>
  <c r="E14" i="11"/>
  <c r="B15" i="11"/>
  <c r="D14" i="2"/>
  <c r="C14" i="2"/>
  <c r="E14" i="2" s="1"/>
  <c r="E13" i="2"/>
  <c r="C16" i="9" l="1"/>
  <c r="B17" i="9"/>
  <c r="D16" i="9"/>
  <c r="E15" i="9"/>
  <c r="E14" i="8"/>
  <c r="B15" i="8"/>
  <c r="C15" i="7"/>
  <c r="B16" i="7" s="1"/>
  <c r="D15" i="7"/>
  <c r="E14" i="7"/>
  <c r="D15" i="11"/>
  <c r="C15" i="11"/>
  <c r="B15" i="2"/>
  <c r="E16" i="9" l="1"/>
  <c r="C18" i="9"/>
  <c r="C17" i="9"/>
  <c r="B18" i="9" s="1"/>
  <c r="D17" i="9"/>
  <c r="D15" i="8"/>
  <c r="C15" i="8"/>
  <c r="B16" i="8" s="1"/>
  <c r="C16" i="7"/>
  <c r="B17" i="7" s="1"/>
  <c r="D16" i="7"/>
  <c r="E15" i="7"/>
  <c r="E15" i="11"/>
  <c r="B16" i="11"/>
  <c r="D15" i="2"/>
  <c r="C15" i="2"/>
  <c r="D18" i="9" l="1"/>
  <c r="E18" i="9" s="1"/>
  <c r="B19" i="9"/>
  <c r="E17" i="9"/>
  <c r="D16" i="8"/>
  <c r="C16" i="8"/>
  <c r="E16" i="8" s="1"/>
  <c r="E15" i="8"/>
  <c r="C18" i="7"/>
  <c r="C17" i="7"/>
  <c r="B18" i="7" s="1"/>
  <c r="D17" i="7"/>
  <c r="E16" i="7"/>
  <c r="D16" i="11"/>
  <c r="C16" i="11"/>
  <c r="E15" i="2"/>
  <c r="B16" i="2"/>
  <c r="C24" i="9" l="1"/>
  <c r="C23" i="9"/>
  <c r="C22" i="9"/>
  <c r="C21" i="9"/>
  <c r="C20" i="9"/>
  <c r="C19" i="9"/>
  <c r="B20" i="9"/>
  <c r="D19" i="9"/>
  <c r="B17" i="8"/>
  <c r="E17" i="7"/>
  <c r="B19" i="7"/>
  <c r="D18" i="7"/>
  <c r="E18" i="7" s="1"/>
  <c r="E16" i="11"/>
  <c r="B17" i="11"/>
  <c r="D16" i="2"/>
  <c r="C16" i="2"/>
  <c r="B17" i="2" s="1"/>
  <c r="B21" i="9" l="1"/>
  <c r="D20" i="9"/>
  <c r="E20" i="9" s="1"/>
  <c r="E19" i="9"/>
  <c r="D17" i="8"/>
  <c r="C18" i="8"/>
  <c r="C17" i="8"/>
  <c r="B18" i="8"/>
  <c r="C24" i="7"/>
  <c r="C23" i="7"/>
  <c r="C22" i="7"/>
  <c r="C21" i="7"/>
  <c r="C20" i="7"/>
  <c r="C19" i="7"/>
  <c r="B20" i="7" s="1"/>
  <c r="D19" i="7"/>
  <c r="D17" i="11"/>
  <c r="C17" i="11"/>
  <c r="E17" i="11" s="1"/>
  <c r="C18" i="11"/>
  <c r="D17" i="2"/>
  <c r="C18" i="2"/>
  <c r="C17" i="2"/>
  <c r="B18" i="2"/>
  <c r="E16" i="2"/>
  <c r="B22" i="9" l="1"/>
  <c r="D21" i="9"/>
  <c r="E21" i="9" s="1"/>
  <c r="D18" i="8"/>
  <c r="E18" i="8" s="1"/>
  <c r="B19" i="8"/>
  <c r="E17" i="8"/>
  <c r="B21" i="7"/>
  <c r="D20" i="7"/>
  <c r="E20" i="7" s="1"/>
  <c r="E19" i="7"/>
  <c r="B18" i="11"/>
  <c r="B19" i="11" s="1"/>
  <c r="D18" i="11"/>
  <c r="E18" i="11" s="1"/>
  <c r="D18" i="2"/>
  <c r="B19" i="2"/>
  <c r="E17" i="2"/>
  <c r="E18" i="2"/>
  <c r="D22" i="9" l="1"/>
  <c r="E22" i="9" s="1"/>
  <c r="B23" i="9"/>
  <c r="D19" i="8"/>
  <c r="C24" i="8"/>
  <c r="C23" i="8"/>
  <c r="C22" i="8"/>
  <c r="C21" i="8"/>
  <c r="C20" i="8"/>
  <c r="C19" i="8"/>
  <c r="B20" i="8"/>
  <c r="D21" i="7"/>
  <c r="E21" i="7" s="1"/>
  <c r="B22" i="7"/>
  <c r="D19" i="11"/>
  <c r="C23" i="11"/>
  <c r="C20" i="11"/>
  <c r="C22" i="11"/>
  <c r="C19" i="11"/>
  <c r="E19" i="11" s="1"/>
  <c r="B20" i="11"/>
  <c r="C24" i="11"/>
  <c r="C21" i="11"/>
  <c r="D19" i="2"/>
  <c r="C24" i="2"/>
  <c r="C23" i="2"/>
  <c r="C22" i="2"/>
  <c r="C21" i="2"/>
  <c r="C20" i="2"/>
  <c r="C19" i="2"/>
  <c r="E19" i="2" s="1"/>
  <c r="B20" i="2"/>
  <c r="D23" i="9" l="1"/>
  <c r="E23" i="9" s="1"/>
  <c r="B24" i="9"/>
  <c r="D20" i="8"/>
  <c r="E20" i="8" s="1"/>
  <c r="B21" i="8"/>
  <c r="E19" i="8"/>
  <c r="B23" i="7"/>
  <c r="D22" i="7"/>
  <c r="E22" i="7" s="1"/>
  <c r="D20" i="11"/>
  <c r="E20" i="11" s="1"/>
  <c r="B21" i="11"/>
  <c r="D20" i="2"/>
  <c r="E20" i="2" s="1"/>
  <c r="B21" i="2"/>
  <c r="B25" i="9" l="1"/>
  <c r="D24" i="9"/>
  <c r="E24" i="9" s="1"/>
  <c r="D21" i="8"/>
  <c r="E21" i="8" s="1"/>
  <c r="B22" i="8"/>
  <c r="D23" i="7"/>
  <c r="E23" i="7" s="1"/>
  <c r="B24" i="7"/>
  <c r="D21" i="11"/>
  <c r="E21" i="11" s="1"/>
  <c r="B22" i="11"/>
  <c r="D21" i="2"/>
  <c r="E21" i="2" s="1"/>
  <c r="B22" i="2"/>
  <c r="C30" i="9" l="1"/>
  <c r="C29" i="9"/>
  <c r="C28" i="9"/>
  <c r="C27" i="9"/>
  <c r="C26" i="9"/>
  <c r="C25" i="9"/>
  <c r="D25" i="9"/>
  <c r="B26" i="9"/>
  <c r="D22" i="8"/>
  <c r="E22" i="8" s="1"/>
  <c r="B23" i="8"/>
  <c r="D24" i="7"/>
  <c r="E24" i="7" s="1"/>
  <c r="B25" i="7"/>
  <c r="D22" i="11"/>
  <c r="E22" i="11" s="1"/>
  <c r="B23" i="11"/>
  <c r="D22" i="2"/>
  <c r="E22" i="2" s="1"/>
  <c r="B23" i="2"/>
  <c r="D26" i="9" l="1"/>
  <c r="E26" i="9" s="1"/>
  <c r="B27" i="9"/>
  <c r="E25" i="9"/>
  <c r="D23" i="8"/>
  <c r="E23" i="8" s="1"/>
  <c r="B24" i="8"/>
  <c r="C30" i="7"/>
  <c r="C29" i="7"/>
  <c r="C28" i="7"/>
  <c r="C27" i="7"/>
  <c r="C26" i="7"/>
  <c r="C25" i="7"/>
  <c r="B26" i="7" s="1"/>
  <c r="D25" i="7"/>
  <c r="D23" i="11"/>
  <c r="E23" i="11" s="1"/>
  <c r="B24" i="11"/>
  <c r="D23" i="2"/>
  <c r="E23" i="2" s="1"/>
  <c r="B24" i="2"/>
  <c r="B28" i="9" l="1"/>
  <c r="D27" i="9"/>
  <c r="E27" i="9" s="1"/>
  <c r="D24" i="8"/>
  <c r="E24" i="8" s="1"/>
  <c r="B25" i="8"/>
  <c r="D26" i="7"/>
  <c r="E26" i="7" s="1"/>
  <c r="B27" i="7"/>
  <c r="E25" i="7"/>
  <c r="D24" i="11"/>
  <c r="E24" i="11" s="1"/>
  <c r="B25" i="11"/>
  <c r="D24" i="2"/>
  <c r="E24" i="2" s="1"/>
  <c r="B25" i="2"/>
  <c r="B29" i="9" l="1"/>
  <c r="D28" i="9"/>
  <c r="E28" i="9" s="1"/>
  <c r="D25" i="8"/>
  <c r="C30" i="8"/>
  <c r="C29" i="8"/>
  <c r="C28" i="8"/>
  <c r="C27" i="8"/>
  <c r="C26" i="8"/>
  <c r="C25" i="8"/>
  <c r="B28" i="7"/>
  <c r="D27" i="7"/>
  <c r="E27" i="7" s="1"/>
  <c r="C29" i="11"/>
  <c r="C30" i="11"/>
  <c r="D25" i="11"/>
  <c r="C27" i="11"/>
  <c r="C25" i="11"/>
  <c r="C28" i="11"/>
  <c r="C26" i="11"/>
  <c r="D25" i="2"/>
  <c r="C30" i="2"/>
  <c r="C29" i="2"/>
  <c r="C28" i="2"/>
  <c r="C27" i="2"/>
  <c r="C26" i="2"/>
  <c r="C25" i="2"/>
  <c r="E25" i="2" s="1"/>
  <c r="B30" i="9" l="1"/>
  <c r="D29" i="9"/>
  <c r="E29" i="9" s="1"/>
  <c r="E25" i="8"/>
  <c r="B26" i="8"/>
  <c r="D28" i="7"/>
  <c r="E28" i="7" s="1"/>
  <c r="B29" i="7"/>
  <c r="E25" i="11"/>
  <c r="B26" i="11"/>
  <c r="B26" i="2"/>
  <c r="D30" i="9" l="1"/>
  <c r="E30" i="9" s="1"/>
  <c r="B31" i="9"/>
  <c r="D26" i="8"/>
  <c r="E26" i="8" s="1"/>
  <c r="B27" i="8"/>
  <c r="B30" i="7"/>
  <c r="D29" i="7"/>
  <c r="E29" i="7" s="1"/>
  <c r="D26" i="11"/>
  <c r="E26" i="11" s="1"/>
  <c r="B27" i="11"/>
  <c r="D26" i="2"/>
  <c r="E26" i="2" s="1"/>
  <c r="B27" i="2"/>
  <c r="C127" i="9" l="1"/>
  <c r="C126" i="9"/>
  <c r="C125" i="9"/>
  <c r="C124" i="9"/>
  <c r="C123" i="9"/>
  <c r="C122" i="9"/>
  <c r="C121" i="9"/>
  <c r="C120" i="9"/>
  <c r="C119" i="9"/>
  <c r="C118" i="9"/>
  <c r="C117" i="9"/>
  <c r="C116" i="9"/>
  <c r="C115" i="9"/>
  <c r="C114" i="9"/>
  <c r="C113" i="9"/>
  <c r="C112" i="9"/>
  <c r="C111" i="9"/>
  <c r="C110" i="9"/>
  <c r="C109" i="9"/>
  <c r="C108" i="9"/>
  <c r="C107" i="9"/>
  <c r="C106" i="9"/>
  <c r="C105" i="9"/>
  <c r="C104" i="9"/>
  <c r="C103" i="9"/>
  <c r="C102" i="9"/>
  <c r="C101" i="9"/>
  <c r="C100" i="9"/>
  <c r="C99" i="9"/>
  <c r="C98" i="9"/>
  <c r="C97" i="9"/>
  <c r="C96" i="9"/>
  <c r="C95" i="9"/>
  <c r="C94" i="9"/>
  <c r="C93" i="9"/>
  <c r="C92" i="9"/>
  <c r="C91" i="9"/>
  <c r="C90" i="9"/>
  <c r="C89" i="9"/>
  <c r="C88" i="9"/>
  <c r="C87" i="9"/>
  <c r="C86" i="9"/>
  <c r="C85" i="9"/>
  <c r="C84" i="9"/>
  <c r="C83" i="9"/>
  <c r="C82" i="9"/>
  <c r="C81" i="9"/>
  <c r="C80" i="9"/>
  <c r="C79" i="9"/>
  <c r="C78" i="9"/>
  <c r="C77" i="9"/>
  <c r="C76" i="9"/>
  <c r="C75" i="9"/>
  <c r="C74" i="9"/>
  <c r="C73" i="9"/>
  <c r="C72" i="9"/>
  <c r="C71" i="9"/>
  <c r="C70" i="9"/>
  <c r="C69" i="9"/>
  <c r="C68" i="9"/>
  <c r="C67" i="9"/>
  <c r="C66" i="9"/>
  <c r="C65" i="9"/>
  <c r="C64" i="9"/>
  <c r="C63" i="9"/>
  <c r="C62" i="9"/>
  <c r="C61" i="9"/>
  <c r="C60" i="9"/>
  <c r="C59" i="9"/>
  <c r="C58" i="9"/>
  <c r="C57" i="9"/>
  <c r="C56" i="9"/>
  <c r="C55" i="9"/>
  <c r="C54" i="9"/>
  <c r="C53" i="9"/>
  <c r="C52" i="9"/>
  <c r="C51" i="9"/>
  <c r="C50" i="9"/>
  <c r="C49" i="9"/>
  <c r="C48" i="9"/>
  <c r="C47" i="9"/>
  <c r="C46" i="9"/>
  <c r="C45" i="9"/>
  <c r="C44" i="9"/>
  <c r="C43" i="9"/>
  <c r="C42" i="9"/>
  <c r="C41" i="9"/>
  <c r="C40" i="9"/>
  <c r="C39" i="9"/>
  <c r="C38" i="9"/>
  <c r="C37" i="9"/>
  <c r="C36" i="9"/>
  <c r="C35" i="9"/>
  <c r="C34" i="9"/>
  <c r="C33" i="9"/>
  <c r="C32" i="9"/>
  <c r="C31" i="9"/>
  <c r="D31" i="9"/>
  <c r="B32" i="9"/>
  <c r="D27" i="8"/>
  <c r="E27" i="8" s="1"/>
  <c r="B28" i="8"/>
  <c r="D30" i="7"/>
  <c r="E30" i="7" s="1"/>
  <c r="B31" i="7"/>
  <c r="B28" i="11"/>
  <c r="D27" i="11"/>
  <c r="E27" i="11" s="1"/>
  <c r="D27" i="2"/>
  <c r="E27" i="2" s="1"/>
  <c r="B28" i="2"/>
  <c r="E31" i="9" l="1"/>
  <c r="B33" i="9"/>
  <c r="D32" i="9"/>
  <c r="E32" i="9" s="1"/>
  <c r="C128" i="9"/>
  <c r="D28" i="8"/>
  <c r="E28" i="8" s="1"/>
  <c r="B29" i="8"/>
  <c r="C247" i="7"/>
  <c r="C246" i="7"/>
  <c r="C245" i="7"/>
  <c r="C244" i="7"/>
  <c r="C243" i="7"/>
  <c r="C242" i="7"/>
  <c r="C241" i="7"/>
  <c r="C240" i="7"/>
  <c r="C239" i="7"/>
  <c r="C238" i="7"/>
  <c r="C237" i="7"/>
  <c r="C236" i="7"/>
  <c r="C235" i="7"/>
  <c r="C234" i="7"/>
  <c r="C233" i="7"/>
  <c r="C232" i="7"/>
  <c r="C231" i="7"/>
  <c r="C230" i="7"/>
  <c r="C229" i="7"/>
  <c r="C228" i="7"/>
  <c r="C227" i="7"/>
  <c r="C226" i="7"/>
  <c r="C225" i="7"/>
  <c r="C224" i="7"/>
  <c r="C223" i="7"/>
  <c r="C222" i="7"/>
  <c r="C221" i="7"/>
  <c r="C220" i="7"/>
  <c r="C219" i="7"/>
  <c r="C218" i="7"/>
  <c r="C217" i="7"/>
  <c r="C216" i="7"/>
  <c r="C215" i="7"/>
  <c r="C214" i="7"/>
  <c r="C213" i="7"/>
  <c r="C212" i="7"/>
  <c r="C211" i="7"/>
  <c r="C210" i="7"/>
  <c r="C209" i="7"/>
  <c r="C208" i="7"/>
  <c r="C207" i="7"/>
  <c r="C206" i="7"/>
  <c r="C205" i="7"/>
  <c r="C204" i="7"/>
  <c r="C203" i="7"/>
  <c r="C202" i="7"/>
  <c r="C201" i="7"/>
  <c r="C200" i="7"/>
  <c r="C199" i="7"/>
  <c r="C198" i="7"/>
  <c r="C197" i="7"/>
  <c r="C196" i="7"/>
  <c r="C195" i="7"/>
  <c r="C194" i="7"/>
  <c r="C193" i="7"/>
  <c r="C192" i="7"/>
  <c r="C191" i="7"/>
  <c r="C190" i="7"/>
  <c r="C189" i="7"/>
  <c r="C188" i="7"/>
  <c r="C187" i="7"/>
  <c r="C186" i="7"/>
  <c r="C185" i="7"/>
  <c r="C184" i="7"/>
  <c r="C183" i="7"/>
  <c r="C182" i="7"/>
  <c r="C181" i="7"/>
  <c r="C180" i="7"/>
  <c r="C179" i="7"/>
  <c r="C178" i="7"/>
  <c r="C177" i="7"/>
  <c r="C176" i="7"/>
  <c r="C175" i="7"/>
  <c r="C174" i="7"/>
  <c r="C173" i="7"/>
  <c r="C172" i="7"/>
  <c r="C171" i="7"/>
  <c r="C170" i="7"/>
  <c r="C169" i="7"/>
  <c r="C168" i="7"/>
  <c r="C167" i="7"/>
  <c r="C166" i="7"/>
  <c r="C165" i="7"/>
  <c r="C164" i="7"/>
  <c r="C163" i="7"/>
  <c r="C162" i="7"/>
  <c r="C161" i="7"/>
  <c r="C160" i="7"/>
  <c r="C159" i="7"/>
  <c r="C158" i="7"/>
  <c r="C157" i="7"/>
  <c r="C156" i="7"/>
  <c r="C155" i="7"/>
  <c r="C154" i="7"/>
  <c r="C153" i="7"/>
  <c r="C152" i="7"/>
  <c r="C151" i="7"/>
  <c r="C150" i="7"/>
  <c r="C149" i="7"/>
  <c r="C148" i="7"/>
  <c r="C147" i="7"/>
  <c r="C146" i="7"/>
  <c r="C145" i="7"/>
  <c r="C144" i="7"/>
  <c r="C143" i="7"/>
  <c r="C142" i="7"/>
  <c r="C141" i="7"/>
  <c r="C140" i="7"/>
  <c r="C139" i="7"/>
  <c r="C138" i="7"/>
  <c r="C137" i="7"/>
  <c r="C136" i="7"/>
  <c r="C135" i="7"/>
  <c r="C134" i="7"/>
  <c r="C133" i="7"/>
  <c r="C132" i="7"/>
  <c r="C131" i="7"/>
  <c r="C130" i="7"/>
  <c r="C129" i="7"/>
  <c r="C128" i="7"/>
  <c r="C127" i="7"/>
  <c r="C126" i="7"/>
  <c r="C125" i="7"/>
  <c r="C124" i="7"/>
  <c r="C123" i="7"/>
  <c r="C122" i="7"/>
  <c r="C121" i="7"/>
  <c r="C120" i="7"/>
  <c r="C119" i="7"/>
  <c r="C118" i="7"/>
  <c r="C117" i="7"/>
  <c r="C116" i="7"/>
  <c r="C115" i="7"/>
  <c r="C114" i="7"/>
  <c r="C113" i="7"/>
  <c r="C112" i="7"/>
  <c r="C111" i="7"/>
  <c r="C110" i="7"/>
  <c r="C109" i="7"/>
  <c r="C108" i="7"/>
  <c r="C107" i="7"/>
  <c r="C106" i="7"/>
  <c r="C105" i="7"/>
  <c r="C104" i="7"/>
  <c r="C103" i="7"/>
  <c r="C102" i="7"/>
  <c r="C101" i="7"/>
  <c r="C100" i="7"/>
  <c r="C99" i="7"/>
  <c r="C98" i="7"/>
  <c r="C97" i="7"/>
  <c r="C96" i="7"/>
  <c r="C95" i="7"/>
  <c r="C94" i="7"/>
  <c r="C93" i="7"/>
  <c r="C92" i="7"/>
  <c r="C91" i="7"/>
  <c r="C90" i="7"/>
  <c r="C89" i="7"/>
  <c r="C88" i="7"/>
  <c r="C87" i="7"/>
  <c r="C86" i="7"/>
  <c r="C85" i="7"/>
  <c r="C84" i="7"/>
  <c r="C83" i="7"/>
  <c r="C82" i="7"/>
  <c r="C81" i="7"/>
  <c r="C80" i="7"/>
  <c r="C79" i="7"/>
  <c r="C78" i="7"/>
  <c r="C77" i="7"/>
  <c r="C76" i="7"/>
  <c r="C75" i="7"/>
  <c r="C74" i="7"/>
  <c r="C73" i="7"/>
  <c r="C72" i="7"/>
  <c r="C71" i="7"/>
  <c r="C70" i="7"/>
  <c r="C69" i="7"/>
  <c r="C68" i="7"/>
  <c r="C67" i="7"/>
  <c r="C66" i="7"/>
  <c r="C65" i="7"/>
  <c r="C64" i="7"/>
  <c r="C63" i="7"/>
  <c r="C62" i="7"/>
  <c r="C61" i="7"/>
  <c r="C60" i="7"/>
  <c r="C59" i="7"/>
  <c r="C58" i="7"/>
  <c r="C57" i="7"/>
  <c r="C56" i="7"/>
  <c r="C55" i="7"/>
  <c r="C54" i="7"/>
  <c r="C53" i="7"/>
  <c r="C52" i="7"/>
  <c r="C51" i="7"/>
  <c r="C50" i="7"/>
  <c r="C49" i="7"/>
  <c r="C48" i="7"/>
  <c r="C47" i="7"/>
  <c r="C46" i="7"/>
  <c r="C45" i="7"/>
  <c r="C44" i="7"/>
  <c r="C43" i="7"/>
  <c r="C42" i="7"/>
  <c r="C41" i="7"/>
  <c r="C40" i="7"/>
  <c r="C39" i="7"/>
  <c r="C38" i="7"/>
  <c r="C37" i="7"/>
  <c r="C36" i="7"/>
  <c r="C35" i="7"/>
  <c r="C34" i="7"/>
  <c r="C33" i="7"/>
  <c r="C32" i="7"/>
  <c r="C31" i="7"/>
  <c r="E31" i="7" s="1"/>
  <c r="D31" i="7"/>
  <c r="B29" i="11"/>
  <c r="D28" i="11"/>
  <c r="E28" i="11" s="1"/>
  <c r="D28" i="2"/>
  <c r="E28" i="2" s="1"/>
  <c r="B29" i="2"/>
  <c r="D33" i="9" l="1"/>
  <c r="E33" i="9" s="1"/>
  <c r="B34" i="9"/>
  <c r="D29" i="8"/>
  <c r="E29" i="8" s="1"/>
  <c r="B30" i="8"/>
  <c r="B32" i="7"/>
  <c r="C248" i="7"/>
  <c r="B30" i="11"/>
  <c r="D29" i="11"/>
  <c r="E29" i="11" s="1"/>
  <c r="D29" i="2"/>
  <c r="E29" i="2" s="1"/>
  <c r="B30" i="2"/>
  <c r="D34" i="9" l="1"/>
  <c r="E34" i="9" s="1"/>
  <c r="B35" i="9"/>
  <c r="D30" i="8"/>
  <c r="E30" i="8" s="1"/>
  <c r="B31" i="8"/>
  <c r="D32" i="7"/>
  <c r="E32" i="7" s="1"/>
  <c r="B33" i="7"/>
  <c r="D30" i="11"/>
  <c r="E30" i="11" s="1"/>
  <c r="B31" i="11"/>
  <c r="D30" i="2"/>
  <c r="E30" i="2" s="1"/>
  <c r="B31" i="2"/>
  <c r="D35" i="9" l="1"/>
  <c r="E35" i="9" s="1"/>
  <c r="B36" i="9"/>
  <c r="C187" i="8"/>
  <c r="C186" i="8"/>
  <c r="C185" i="8"/>
  <c r="C184" i="8"/>
  <c r="C183" i="8"/>
  <c r="C182" i="8"/>
  <c r="C181" i="8"/>
  <c r="C180" i="8"/>
  <c r="C179" i="8"/>
  <c r="C178" i="8"/>
  <c r="C177" i="8"/>
  <c r="C176" i="8"/>
  <c r="C175" i="8"/>
  <c r="C174" i="8"/>
  <c r="C173" i="8"/>
  <c r="C172" i="8"/>
  <c r="C171" i="8"/>
  <c r="C170" i="8"/>
  <c r="C169" i="8"/>
  <c r="C168" i="8"/>
  <c r="C167" i="8"/>
  <c r="C166" i="8"/>
  <c r="C165" i="8"/>
  <c r="C164" i="8"/>
  <c r="C163" i="8"/>
  <c r="C162" i="8"/>
  <c r="C161" i="8"/>
  <c r="C160" i="8"/>
  <c r="C159" i="8"/>
  <c r="C158" i="8"/>
  <c r="C157" i="8"/>
  <c r="C156" i="8"/>
  <c r="C155" i="8"/>
  <c r="C154" i="8"/>
  <c r="C153" i="8"/>
  <c r="C152" i="8"/>
  <c r="C151" i="8"/>
  <c r="C150" i="8"/>
  <c r="C149" i="8"/>
  <c r="C148" i="8"/>
  <c r="C147" i="8"/>
  <c r="C146" i="8"/>
  <c r="C145" i="8"/>
  <c r="C144" i="8"/>
  <c r="C143" i="8"/>
  <c r="C142" i="8"/>
  <c r="C141" i="8"/>
  <c r="C140" i="8"/>
  <c r="C139" i="8"/>
  <c r="C138" i="8"/>
  <c r="C137" i="8"/>
  <c r="C136" i="8"/>
  <c r="C135" i="8"/>
  <c r="C134" i="8"/>
  <c r="C133" i="8"/>
  <c r="C132" i="8"/>
  <c r="C131" i="8"/>
  <c r="C130" i="8"/>
  <c r="C129" i="8"/>
  <c r="C128" i="8"/>
  <c r="C127" i="8"/>
  <c r="C126" i="8"/>
  <c r="C125" i="8"/>
  <c r="C124" i="8"/>
  <c r="C123" i="8"/>
  <c r="C122" i="8"/>
  <c r="C121" i="8"/>
  <c r="C120" i="8"/>
  <c r="C119" i="8"/>
  <c r="C118" i="8"/>
  <c r="C117" i="8"/>
  <c r="C116" i="8"/>
  <c r="C115" i="8"/>
  <c r="C114" i="8"/>
  <c r="C113" i="8"/>
  <c r="C112" i="8"/>
  <c r="C111" i="8"/>
  <c r="C110" i="8"/>
  <c r="D31" i="8"/>
  <c r="C109" i="8"/>
  <c r="C108" i="8"/>
  <c r="C107" i="8"/>
  <c r="C106" i="8"/>
  <c r="C105" i="8"/>
  <c r="C104" i="8"/>
  <c r="C103" i="8"/>
  <c r="C102" i="8"/>
  <c r="C101" i="8"/>
  <c r="C100" i="8"/>
  <c r="C99" i="8"/>
  <c r="C98" i="8"/>
  <c r="C97" i="8"/>
  <c r="C96" i="8"/>
  <c r="C95" i="8"/>
  <c r="C94" i="8"/>
  <c r="C93" i="8"/>
  <c r="C92" i="8"/>
  <c r="C91" i="8"/>
  <c r="C90" i="8"/>
  <c r="C89" i="8"/>
  <c r="C88" i="8"/>
  <c r="C87" i="8"/>
  <c r="C86" i="8"/>
  <c r="C85" i="8"/>
  <c r="C84" i="8"/>
  <c r="C83" i="8"/>
  <c r="C82" i="8"/>
  <c r="C81" i="8"/>
  <c r="C80" i="8"/>
  <c r="C79" i="8"/>
  <c r="C78" i="8"/>
  <c r="C77" i="8"/>
  <c r="C76" i="8"/>
  <c r="C75" i="8"/>
  <c r="C74" i="8"/>
  <c r="C73" i="8"/>
  <c r="C72" i="8"/>
  <c r="C71" i="8"/>
  <c r="C70" i="8"/>
  <c r="C69" i="8"/>
  <c r="C68" i="8"/>
  <c r="C67" i="8"/>
  <c r="C66" i="8"/>
  <c r="C65" i="8"/>
  <c r="C64" i="8"/>
  <c r="C63" i="8"/>
  <c r="C62" i="8"/>
  <c r="C61" i="8"/>
  <c r="C60" i="8"/>
  <c r="C59" i="8"/>
  <c r="C58" i="8"/>
  <c r="C57" i="8"/>
  <c r="C56" i="8"/>
  <c r="C55" i="8"/>
  <c r="C54" i="8"/>
  <c r="C53" i="8"/>
  <c r="C52" i="8"/>
  <c r="C51" i="8"/>
  <c r="C50" i="8"/>
  <c r="C49" i="8"/>
  <c r="C48" i="8"/>
  <c r="C47" i="8"/>
  <c r="C46" i="8"/>
  <c r="C45" i="8"/>
  <c r="C44" i="8"/>
  <c r="C43" i="8"/>
  <c r="C42" i="8"/>
  <c r="C41" i="8"/>
  <c r="C40" i="8"/>
  <c r="C39" i="8"/>
  <c r="C38" i="8"/>
  <c r="C37" i="8"/>
  <c r="C36" i="8"/>
  <c r="C35" i="8"/>
  <c r="C34" i="8"/>
  <c r="C33" i="8"/>
  <c r="C32" i="8"/>
  <c r="C31" i="8"/>
  <c r="B32" i="8" s="1"/>
  <c r="B34" i="7"/>
  <c r="D33" i="7"/>
  <c r="E33" i="7" s="1"/>
  <c r="C307" i="11"/>
  <c r="C306" i="11"/>
  <c r="C305" i="11"/>
  <c r="C304" i="11"/>
  <c r="C303" i="11"/>
  <c r="C302" i="11"/>
  <c r="C301" i="11"/>
  <c r="C300" i="11"/>
  <c r="C299" i="11"/>
  <c r="C298" i="11"/>
  <c r="C297" i="11"/>
  <c r="C296" i="11"/>
  <c r="C295" i="11"/>
  <c r="C294" i="11"/>
  <c r="C293" i="11"/>
  <c r="C292" i="11"/>
  <c r="C291" i="11"/>
  <c r="C290" i="11"/>
  <c r="C289" i="11"/>
  <c r="C288" i="11"/>
  <c r="C287" i="11"/>
  <c r="C286" i="11"/>
  <c r="C285" i="11"/>
  <c r="C284" i="11"/>
  <c r="C283" i="11"/>
  <c r="C282" i="11"/>
  <c r="C281" i="11"/>
  <c r="C280" i="11"/>
  <c r="C279" i="11"/>
  <c r="C278" i="11"/>
  <c r="C277" i="11"/>
  <c r="C276" i="11"/>
  <c r="C275" i="11"/>
  <c r="C274" i="11"/>
  <c r="C273" i="11"/>
  <c r="C272" i="11"/>
  <c r="C271" i="11"/>
  <c r="C270" i="11"/>
  <c r="C269" i="11"/>
  <c r="C268" i="11"/>
  <c r="C267" i="11"/>
  <c r="C266" i="11"/>
  <c r="C265" i="11"/>
  <c r="C264" i="11"/>
  <c r="C263" i="11"/>
  <c r="C262" i="11"/>
  <c r="C261" i="11"/>
  <c r="C260" i="11"/>
  <c r="C259" i="11"/>
  <c r="C258" i="11"/>
  <c r="C257" i="11"/>
  <c r="C256" i="11"/>
  <c r="C255" i="11"/>
  <c r="C254" i="11"/>
  <c r="C253" i="11"/>
  <c r="C252" i="11"/>
  <c r="C251" i="11"/>
  <c r="C250" i="11"/>
  <c r="C249" i="11"/>
  <c r="C248" i="11"/>
  <c r="C247" i="11"/>
  <c r="C246" i="11"/>
  <c r="C245" i="11"/>
  <c r="C244" i="11"/>
  <c r="C243" i="11"/>
  <c r="C242" i="11"/>
  <c r="C241" i="11"/>
  <c r="C240" i="11"/>
  <c r="C239" i="11"/>
  <c r="C238" i="11"/>
  <c r="C237" i="11"/>
  <c r="C236" i="11"/>
  <c r="C235" i="11"/>
  <c r="C234" i="11"/>
  <c r="C233" i="11"/>
  <c r="C232" i="11"/>
  <c r="C231" i="11"/>
  <c r="C230" i="11"/>
  <c r="C229" i="11"/>
  <c r="C228" i="11"/>
  <c r="C227" i="11"/>
  <c r="C226" i="11"/>
  <c r="C225" i="11"/>
  <c r="C224" i="11"/>
  <c r="C223" i="11"/>
  <c r="C222" i="11"/>
  <c r="C221" i="11"/>
  <c r="C220" i="11"/>
  <c r="C219" i="11"/>
  <c r="C218" i="11"/>
  <c r="C217" i="11"/>
  <c r="C216" i="11"/>
  <c r="C215" i="11"/>
  <c r="C214" i="11"/>
  <c r="C213" i="11"/>
  <c r="C212" i="11"/>
  <c r="C211" i="11"/>
  <c r="C210" i="11"/>
  <c r="C209" i="11"/>
  <c r="C208" i="11"/>
  <c r="C207" i="11"/>
  <c r="C206" i="11"/>
  <c r="C205" i="11"/>
  <c r="C204" i="11"/>
  <c r="C203" i="11"/>
  <c r="C202" i="11"/>
  <c r="C201" i="11"/>
  <c r="C200" i="11"/>
  <c r="C199" i="11"/>
  <c r="C198" i="11"/>
  <c r="C197" i="11"/>
  <c r="C196" i="11"/>
  <c r="C195" i="11"/>
  <c r="C194" i="11"/>
  <c r="C193" i="11"/>
  <c r="C192" i="11"/>
  <c r="C191" i="11"/>
  <c r="C190" i="11"/>
  <c r="C189" i="11"/>
  <c r="C188" i="11"/>
  <c r="C187" i="11"/>
  <c r="C186" i="11"/>
  <c r="C185" i="11"/>
  <c r="C184" i="11"/>
  <c r="C183" i="11"/>
  <c r="C182" i="11"/>
  <c r="C181" i="11"/>
  <c r="C180" i="11"/>
  <c r="C179" i="11"/>
  <c r="C178" i="11"/>
  <c r="C177" i="11"/>
  <c r="C176" i="11"/>
  <c r="C175" i="11"/>
  <c r="C174" i="11"/>
  <c r="C173" i="11"/>
  <c r="C172" i="11"/>
  <c r="C171" i="11"/>
  <c r="C170" i="11"/>
  <c r="C169" i="11"/>
  <c r="C168" i="11"/>
  <c r="C167" i="11"/>
  <c r="C166" i="11"/>
  <c r="C165" i="11"/>
  <c r="C164" i="11"/>
  <c r="C163" i="11"/>
  <c r="C162" i="11"/>
  <c r="C161" i="11"/>
  <c r="C160" i="11"/>
  <c r="C159" i="11"/>
  <c r="C158" i="11"/>
  <c r="C157" i="11"/>
  <c r="C156" i="11"/>
  <c r="C155" i="11"/>
  <c r="C154" i="11"/>
  <c r="C152" i="11"/>
  <c r="C150" i="11"/>
  <c r="C148" i="11"/>
  <c r="C146" i="11"/>
  <c r="C144" i="11"/>
  <c r="C142" i="11"/>
  <c r="C140" i="11"/>
  <c r="C138" i="11"/>
  <c r="C136" i="11"/>
  <c r="C134" i="11"/>
  <c r="C132" i="11"/>
  <c r="C130" i="11"/>
  <c r="C128" i="11"/>
  <c r="C126" i="11"/>
  <c r="C124" i="11"/>
  <c r="C122" i="11"/>
  <c r="C120" i="11"/>
  <c r="C118" i="11"/>
  <c r="C116" i="11"/>
  <c r="C114" i="11"/>
  <c r="C112" i="11"/>
  <c r="C110" i="11"/>
  <c r="C108" i="11"/>
  <c r="C106" i="11"/>
  <c r="C104" i="11"/>
  <c r="C101" i="11"/>
  <c r="C97" i="11"/>
  <c r="C93" i="11"/>
  <c r="C89" i="11"/>
  <c r="C85" i="11"/>
  <c r="C81" i="11"/>
  <c r="C77" i="11"/>
  <c r="C73" i="11"/>
  <c r="C69" i="11"/>
  <c r="C65" i="11"/>
  <c r="C61" i="11"/>
  <c r="C57" i="11"/>
  <c r="C53" i="11"/>
  <c r="C49" i="11"/>
  <c r="C45" i="11"/>
  <c r="C41" i="11"/>
  <c r="C37" i="11"/>
  <c r="C33" i="11"/>
  <c r="C46" i="11"/>
  <c r="C42" i="11"/>
  <c r="C38" i="11"/>
  <c r="C34" i="11"/>
  <c r="D31" i="11"/>
  <c r="C153" i="11"/>
  <c r="C151" i="11"/>
  <c r="C149" i="11"/>
  <c r="C145" i="11"/>
  <c r="C143" i="11"/>
  <c r="C139" i="11"/>
  <c r="C135" i="11"/>
  <c r="C133" i="11"/>
  <c r="C129" i="11"/>
  <c r="C125" i="11"/>
  <c r="C121" i="11"/>
  <c r="C117" i="11"/>
  <c r="C113" i="11"/>
  <c r="C107" i="11"/>
  <c r="C105" i="11"/>
  <c r="C91" i="11"/>
  <c r="C75" i="11"/>
  <c r="C59" i="11"/>
  <c r="C55" i="11"/>
  <c r="C43" i="11"/>
  <c r="C35" i="11"/>
  <c r="C92" i="11"/>
  <c r="C76" i="11"/>
  <c r="C64" i="11"/>
  <c r="C60" i="11"/>
  <c r="C44" i="11"/>
  <c r="C36" i="11"/>
  <c r="C102" i="11"/>
  <c r="C98" i="11"/>
  <c r="C94" i="11"/>
  <c r="C90" i="11"/>
  <c r="C86" i="11"/>
  <c r="C82" i="11"/>
  <c r="C78" i="11"/>
  <c r="C74" i="11"/>
  <c r="C70" i="11"/>
  <c r="C66" i="11"/>
  <c r="C62" i="11"/>
  <c r="C58" i="11"/>
  <c r="C54" i="11"/>
  <c r="C50" i="11"/>
  <c r="C111" i="11"/>
  <c r="C95" i="11"/>
  <c r="C83" i="11"/>
  <c r="C79" i="11"/>
  <c r="C63" i="11"/>
  <c r="C51" i="11"/>
  <c r="C47" i="11"/>
  <c r="C31" i="11"/>
  <c r="E31" i="11" s="1"/>
  <c r="C100" i="11"/>
  <c r="C80" i="11"/>
  <c r="C68" i="11"/>
  <c r="C56" i="11"/>
  <c r="C52" i="11"/>
  <c r="C40" i="11"/>
  <c r="C147" i="11"/>
  <c r="C141" i="11"/>
  <c r="C137" i="11"/>
  <c r="C131" i="11"/>
  <c r="C127" i="11"/>
  <c r="C123" i="11"/>
  <c r="C119" i="11"/>
  <c r="C115" i="11"/>
  <c r="C109" i="11"/>
  <c r="C103" i="11"/>
  <c r="C99" i="11"/>
  <c r="C87" i="11"/>
  <c r="C71" i="11"/>
  <c r="C67" i="11"/>
  <c r="C39" i="11"/>
  <c r="C96" i="11"/>
  <c r="C88" i="11"/>
  <c r="C84" i="11"/>
  <c r="C72" i="11"/>
  <c r="C48" i="11"/>
  <c r="C32" i="11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2" i="2"/>
  <c r="C331" i="2"/>
  <c r="C330" i="2"/>
  <c r="C329" i="2"/>
  <c r="C328" i="2"/>
  <c r="C327" i="2"/>
  <c r="C326" i="2"/>
  <c r="C325" i="2"/>
  <c r="C324" i="2"/>
  <c r="C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0" i="2"/>
  <c r="C286" i="2"/>
  <c r="C282" i="2"/>
  <c r="C291" i="2"/>
  <c r="C287" i="2"/>
  <c r="C283" i="2"/>
  <c r="C279" i="2"/>
  <c r="C278" i="2"/>
  <c r="C277" i="2"/>
  <c r="C276" i="2"/>
  <c r="C275" i="2"/>
  <c r="C274" i="2"/>
  <c r="C273" i="2"/>
  <c r="C272" i="2"/>
  <c r="C271" i="2"/>
  <c r="C270" i="2"/>
  <c r="C269" i="2"/>
  <c r="C268" i="2"/>
  <c r="C267" i="2"/>
  <c r="C266" i="2"/>
  <c r="C265" i="2"/>
  <c r="C264" i="2"/>
  <c r="C263" i="2"/>
  <c r="C262" i="2"/>
  <c r="C261" i="2"/>
  <c r="C260" i="2"/>
  <c r="C259" i="2"/>
  <c r="C258" i="2"/>
  <c r="C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92" i="2"/>
  <c r="C288" i="2"/>
  <c r="C284" i="2"/>
  <c r="C280" i="2"/>
  <c r="C289" i="2"/>
  <c r="C293" i="2"/>
  <c r="C281" i="2"/>
  <c r="C285" i="2"/>
  <c r="C233" i="2"/>
  <c r="C229" i="2"/>
  <c r="C225" i="2"/>
  <c r="C221" i="2"/>
  <c r="C217" i="2"/>
  <c r="C213" i="2"/>
  <c r="C209" i="2"/>
  <c r="C205" i="2"/>
  <c r="C201" i="2"/>
  <c r="C197" i="2"/>
  <c r="C193" i="2"/>
  <c r="C189" i="2"/>
  <c r="C185" i="2"/>
  <c r="C181" i="2"/>
  <c r="C178" i="2"/>
  <c r="C176" i="2"/>
  <c r="C174" i="2"/>
  <c r="C172" i="2"/>
  <c r="C170" i="2"/>
  <c r="C168" i="2"/>
  <c r="C166" i="2"/>
  <c r="C164" i="2"/>
  <c r="C162" i="2"/>
  <c r="C160" i="2"/>
  <c r="C158" i="2"/>
  <c r="C156" i="2"/>
  <c r="C154" i="2"/>
  <c r="C152" i="2"/>
  <c r="C150" i="2"/>
  <c r="C148" i="2"/>
  <c r="C146" i="2"/>
  <c r="C144" i="2"/>
  <c r="C142" i="2"/>
  <c r="C140" i="2"/>
  <c r="C138" i="2"/>
  <c r="C136" i="2"/>
  <c r="C134" i="2"/>
  <c r="C132" i="2"/>
  <c r="C130" i="2"/>
  <c r="C128" i="2"/>
  <c r="C126" i="2"/>
  <c r="C124" i="2"/>
  <c r="C122" i="2"/>
  <c r="C120" i="2"/>
  <c r="C118" i="2"/>
  <c r="C116" i="2"/>
  <c r="C114" i="2"/>
  <c r="C112" i="2"/>
  <c r="C110" i="2"/>
  <c r="C108" i="2"/>
  <c r="C106" i="2"/>
  <c r="C104" i="2"/>
  <c r="C102" i="2"/>
  <c r="C100" i="2"/>
  <c r="C98" i="2"/>
  <c r="C96" i="2"/>
  <c r="C94" i="2"/>
  <c r="D31" i="2"/>
  <c r="C175" i="2"/>
  <c r="C141" i="2"/>
  <c r="C135" i="2"/>
  <c r="C131" i="2"/>
  <c r="C127" i="2"/>
  <c r="C123" i="2"/>
  <c r="C119" i="2"/>
  <c r="C115" i="2"/>
  <c r="C111" i="2"/>
  <c r="C107" i="2"/>
  <c r="C103" i="2"/>
  <c r="C99" i="2"/>
  <c r="C95" i="2"/>
  <c r="C232" i="2"/>
  <c r="C228" i="2"/>
  <c r="C224" i="2"/>
  <c r="C220" i="2"/>
  <c r="C216" i="2"/>
  <c r="C212" i="2"/>
  <c r="C208" i="2"/>
  <c r="C204" i="2"/>
  <c r="C200" i="2"/>
  <c r="C196" i="2"/>
  <c r="C192" i="2"/>
  <c r="C188" i="2"/>
  <c r="C184" i="2"/>
  <c r="C180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231" i="2"/>
  <c r="C227" i="2"/>
  <c r="C223" i="2"/>
  <c r="C219" i="2"/>
  <c r="C215" i="2"/>
  <c r="C211" i="2"/>
  <c r="C207" i="2"/>
  <c r="C203" i="2"/>
  <c r="C199" i="2"/>
  <c r="C195" i="2"/>
  <c r="C191" i="2"/>
  <c r="C187" i="2"/>
  <c r="C183" i="2"/>
  <c r="C179" i="2"/>
  <c r="C177" i="2"/>
  <c r="C173" i="2"/>
  <c r="C171" i="2"/>
  <c r="C169" i="2"/>
  <c r="C167" i="2"/>
  <c r="C165" i="2"/>
  <c r="C163" i="2"/>
  <c r="C161" i="2"/>
  <c r="C159" i="2"/>
  <c r="C157" i="2"/>
  <c r="C155" i="2"/>
  <c r="C153" i="2"/>
  <c r="C151" i="2"/>
  <c r="C149" i="2"/>
  <c r="C147" i="2"/>
  <c r="C145" i="2"/>
  <c r="C143" i="2"/>
  <c r="C139" i="2"/>
  <c r="C137" i="2"/>
  <c r="C133" i="2"/>
  <c r="C129" i="2"/>
  <c r="C125" i="2"/>
  <c r="C121" i="2"/>
  <c r="C117" i="2"/>
  <c r="C113" i="2"/>
  <c r="C109" i="2"/>
  <c r="C105" i="2"/>
  <c r="C101" i="2"/>
  <c r="C97" i="2"/>
  <c r="C93" i="2"/>
  <c r="C226" i="2"/>
  <c r="C210" i="2"/>
  <c r="C194" i="2"/>
  <c r="B32" i="2"/>
  <c r="C222" i="2"/>
  <c r="C206" i="2"/>
  <c r="C190" i="2"/>
  <c r="C214" i="2"/>
  <c r="C198" i="2"/>
  <c r="C234" i="2"/>
  <c r="C218" i="2"/>
  <c r="C202" i="2"/>
  <c r="C186" i="2"/>
  <c r="C230" i="2"/>
  <c r="C182" i="2"/>
  <c r="B37" i="9" l="1"/>
  <c r="D36" i="9"/>
  <c r="E36" i="9" s="1"/>
  <c r="D32" i="8"/>
  <c r="B33" i="8"/>
  <c r="E31" i="8"/>
  <c r="E32" i="8"/>
  <c r="C188" i="8"/>
  <c r="D34" i="7"/>
  <c r="E34" i="7" s="1"/>
  <c r="B35" i="7"/>
  <c r="B32" i="11"/>
  <c r="C308" i="11"/>
  <c r="D32" i="2"/>
  <c r="B33" i="2"/>
  <c r="E32" i="2"/>
  <c r="E31" i="2"/>
  <c r="C368" i="2"/>
  <c r="D37" i="9" l="1"/>
  <c r="E37" i="9" s="1"/>
  <c r="B38" i="9"/>
  <c r="D33" i="8"/>
  <c r="E33" i="8" s="1"/>
  <c r="B34" i="8"/>
  <c r="D35" i="7"/>
  <c r="E35" i="7" s="1"/>
  <c r="B36" i="7"/>
  <c r="B33" i="11"/>
  <c r="D32" i="11"/>
  <c r="E32" i="11" s="1"/>
  <c r="D33" i="2"/>
  <c r="E33" i="2" s="1"/>
  <c r="B34" i="2"/>
  <c r="D38" i="9" l="1"/>
  <c r="E38" i="9" s="1"/>
  <c r="B39" i="9"/>
  <c r="D34" i="8"/>
  <c r="E34" i="8" s="1"/>
  <c r="B35" i="8"/>
  <c r="B37" i="7"/>
  <c r="D36" i="7"/>
  <c r="E36" i="7" s="1"/>
  <c r="D33" i="11"/>
  <c r="E33" i="11" s="1"/>
  <c r="B34" i="11"/>
  <c r="D34" i="2"/>
  <c r="E34" i="2" s="1"/>
  <c r="B35" i="2"/>
  <c r="B40" i="9" l="1"/>
  <c r="D39" i="9"/>
  <c r="E39" i="9" s="1"/>
  <c r="D35" i="8"/>
  <c r="E35" i="8" s="1"/>
  <c r="B36" i="8"/>
  <c r="D37" i="7"/>
  <c r="E37" i="7" s="1"/>
  <c r="B38" i="7"/>
  <c r="D34" i="11"/>
  <c r="E34" i="11" s="1"/>
  <c r="B35" i="11"/>
  <c r="D35" i="2"/>
  <c r="E35" i="2" s="1"/>
  <c r="B36" i="2"/>
  <c r="B41" i="9" l="1"/>
  <c r="D40" i="9"/>
  <c r="E40" i="9" s="1"/>
  <c r="D36" i="8"/>
  <c r="E36" i="8" s="1"/>
  <c r="B37" i="8"/>
  <c r="B39" i="7"/>
  <c r="D38" i="7"/>
  <c r="E38" i="7" s="1"/>
  <c r="B36" i="11"/>
  <c r="D35" i="11"/>
  <c r="E35" i="11" s="1"/>
  <c r="D36" i="2"/>
  <c r="E36" i="2" s="1"/>
  <c r="B37" i="2"/>
  <c r="B42" i="9" l="1"/>
  <c r="D41" i="9"/>
  <c r="E41" i="9" s="1"/>
  <c r="D37" i="8"/>
  <c r="E37" i="8" s="1"/>
  <c r="B38" i="8"/>
  <c r="D39" i="7"/>
  <c r="E39" i="7" s="1"/>
  <c r="B40" i="7"/>
  <c r="B37" i="11"/>
  <c r="D36" i="11"/>
  <c r="E36" i="11" s="1"/>
  <c r="D37" i="2"/>
  <c r="E37" i="2" s="1"/>
  <c r="B38" i="2"/>
  <c r="D42" i="9" l="1"/>
  <c r="E42" i="9" s="1"/>
  <c r="B43" i="9"/>
  <c r="D38" i="8"/>
  <c r="E38" i="8" s="1"/>
  <c r="B39" i="8"/>
  <c r="D40" i="7"/>
  <c r="E40" i="7" s="1"/>
  <c r="B41" i="7"/>
  <c r="B38" i="11"/>
  <c r="D37" i="11"/>
  <c r="E37" i="11" s="1"/>
  <c r="D38" i="2"/>
  <c r="E38" i="2" s="1"/>
  <c r="B39" i="2"/>
  <c r="D43" i="9" l="1"/>
  <c r="E43" i="9" s="1"/>
  <c r="B44" i="9"/>
  <c r="D39" i="8"/>
  <c r="E39" i="8" s="1"/>
  <c r="B40" i="8"/>
  <c r="B42" i="7"/>
  <c r="D41" i="7"/>
  <c r="E41" i="7" s="1"/>
  <c r="D38" i="11"/>
  <c r="E38" i="11" s="1"/>
  <c r="B39" i="11"/>
  <c r="D39" i="2"/>
  <c r="E39" i="2" s="1"/>
  <c r="B40" i="2"/>
  <c r="B45" i="9" l="1"/>
  <c r="D44" i="9"/>
  <c r="E44" i="9" s="1"/>
  <c r="D40" i="8"/>
  <c r="E40" i="8" s="1"/>
  <c r="B41" i="8"/>
  <c r="D42" i="7"/>
  <c r="E42" i="7" s="1"/>
  <c r="B43" i="7"/>
  <c r="B40" i="11"/>
  <c r="D39" i="11"/>
  <c r="E39" i="11" s="1"/>
  <c r="D40" i="2"/>
  <c r="E40" i="2" s="1"/>
  <c r="B41" i="2"/>
  <c r="D45" i="9" l="1"/>
  <c r="E45" i="9" s="1"/>
  <c r="B46" i="9"/>
  <c r="D41" i="8"/>
  <c r="E41" i="8" s="1"/>
  <c r="B42" i="8"/>
  <c r="D43" i="7"/>
  <c r="E43" i="7" s="1"/>
  <c r="B44" i="7"/>
  <c r="B41" i="11"/>
  <c r="D40" i="11"/>
  <c r="E40" i="11" s="1"/>
  <c r="D41" i="2"/>
  <c r="E41" i="2" s="1"/>
  <c r="B42" i="2"/>
  <c r="D46" i="9" l="1"/>
  <c r="E46" i="9" s="1"/>
  <c r="B47" i="9"/>
  <c r="D42" i="8"/>
  <c r="E42" i="8" s="1"/>
  <c r="B43" i="8"/>
  <c r="D44" i="7"/>
  <c r="E44" i="7" s="1"/>
  <c r="B45" i="7"/>
  <c r="D41" i="11"/>
  <c r="E41" i="11" s="1"/>
  <c r="B42" i="11"/>
  <c r="D42" i="2"/>
  <c r="E42" i="2" s="1"/>
  <c r="B43" i="2"/>
  <c r="B48" i="9" l="1"/>
  <c r="D47" i="9"/>
  <c r="E47" i="9" s="1"/>
  <c r="D43" i="8"/>
  <c r="E43" i="8" s="1"/>
  <c r="B44" i="8"/>
  <c r="D45" i="7"/>
  <c r="E45" i="7" s="1"/>
  <c r="B46" i="7"/>
  <c r="D42" i="11"/>
  <c r="E42" i="11" s="1"/>
  <c r="B43" i="11"/>
  <c r="D43" i="2"/>
  <c r="E43" i="2" s="1"/>
  <c r="B44" i="2"/>
  <c r="B49" i="9" l="1"/>
  <c r="D48" i="9"/>
  <c r="E48" i="9" s="1"/>
  <c r="D44" i="8"/>
  <c r="E44" i="8" s="1"/>
  <c r="B45" i="8"/>
  <c r="D46" i="7"/>
  <c r="E46" i="7" s="1"/>
  <c r="B47" i="7"/>
  <c r="B44" i="11"/>
  <c r="D43" i="11"/>
  <c r="E43" i="11" s="1"/>
  <c r="D44" i="2"/>
  <c r="E44" i="2" s="1"/>
  <c r="B45" i="2"/>
  <c r="B50" i="9" l="1"/>
  <c r="D49" i="9"/>
  <c r="E49" i="9" s="1"/>
  <c r="D45" i="8"/>
  <c r="E45" i="8" s="1"/>
  <c r="B46" i="8"/>
  <c r="D47" i="7"/>
  <c r="E47" i="7" s="1"/>
  <c r="B48" i="7"/>
  <c r="B45" i="11"/>
  <c r="D44" i="11"/>
  <c r="E44" i="11" s="1"/>
  <c r="D45" i="2"/>
  <c r="E45" i="2" s="1"/>
  <c r="B46" i="2"/>
  <c r="D50" i="9" l="1"/>
  <c r="E50" i="9" s="1"/>
  <c r="B51" i="9"/>
  <c r="D46" i="8"/>
  <c r="E46" i="8" s="1"/>
  <c r="B47" i="8"/>
  <c r="B49" i="7"/>
  <c r="D48" i="7"/>
  <c r="E48" i="7" s="1"/>
  <c r="B46" i="11"/>
  <c r="D45" i="11"/>
  <c r="E45" i="11" s="1"/>
  <c r="D46" i="2"/>
  <c r="E46" i="2" s="1"/>
  <c r="B47" i="2"/>
  <c r="B52" i="9" l="1"/>
  <c r="D51" i="9"/>
  <c r="E51" i="9" s="1"/>
  <c r="D47" i="8"/>
  <c r="E47" i="8" s="1"/>
  <c r="B48" i="8"/>
  <c r="D49" i="7"/>
  <c r="E49" i="7" s="1"/>
  <c r="B50" i="7"/>
  <c r="D46" i="11"/>
  <c r="E46" i="11" s="1"/>
  <c r="B47" i="11"/>
  <c r="D47" i="2"/>
  <c r="E47" i="2" s="1"/>
  <c r="B48" i="2"/>
  <c r="B53" i="9" l="1"/>
  <c r="D52" i="9"/>
  <c r="E52" i="9" s="1"/>
  <c r="D48" i="8"/>
  <c r="E48" i="8" s="1"/>
  <c r="B49" i="8"/>
  <c r="D50" i="7"/>
  <c r="E50" i="7" s="1"/>
  <c r="B51" i="7"/>
  <c r="B48" i="11"/>
  <c r="D47" i="11"/>
  <c r="E47" i="11" s="1"/>
  <c r="D48" i="2"/>
  <c r="E48" i="2" s="1"/>
  <c r="B49" i="2"/>
  <c r="B54" i="9" l="1"/>
  <c r="D53" i="9"/>
  <c r="E53" i="9" s="1"/>
  <c r="D49" i="8"/>
  <c r="E49" i="8" s="1"/>
  <c r="B50" i="8"/>
  <c r="B52" i="7"/>
  <c r="D51" i="7"/>
  <c r="E51" i="7" s="1"/>
  <c r="B49" i="11"/>
  <c r="D48" i="11"/>
  <c r="E48" i="11" s="1"/>
  <c r="D49" i="2"/>
  <c r="E49" i="2" s="1"/>
  <c r="B50" i="2"/>
  <c r="D54" i="9" l="1"/>
  <c r="E54" i="9" s="1"/>
  <c r="B55" i="9"/>
  <c r="D50" i="8"/>
  <c r="E50" i="8" s="1"/>
  <c r="B51" i="8"/>
  <c r="B53" i="7"/>
  <c r="D52" i="7"/>
  <c r="E52" i="7" s="1"/>
  <c r="B50" i="11"/>
  <c r="D49" i="11"/>
  <c r="E49" i="11" s="1"/>
  <c r="D50" i="2"/>
  <c r="E50" i="2" s="1"/>
  <c r="B51" i="2"/>
  <c r="D55" i="9" l="1"/>
  <c r="E55" i="9" s="1"/>
  <c r="B56" i="9"/>
  <c r="D51" i="8"/>
  <c r="E51" i="8" s="1"/>
  <c r="B52" i="8"/>
  <c r="D53" i="7"/>
  <c r="E53" i="7" s="1"/>
  <c r="B54" i="7"/>
  <c r="D50" i="11"/>
  <c r="E50" i="11" s="1"/>
  <c r="B51" i="11"/>
  <c r="D51" i="2"/>
  <c r="E51" i="2" s="1"/>
  <c r="B52" i="2"/>
  <c r="B57" i="9" l="1"/>
  <c r="D56" i="9"/>
  <c r="E56" i="9" s="1"/>
  <c r="D52" i="8"/>
  <c r="E52" i="8" s="1"/>
  <c r="B53" i="8"/>
  <c r="B55" i="7"/>
  <c r="D54" i="7"/>
  <c r="E54" i="7" s="1"/>
  <c r="B52" i="11"/>
  <c r="D51" i="11"/>
  <c r="E51" i="11" s="1"/>
  <c r="D52" i="2"/>
  <c r="E52" i="2" s="1"/>
  <c r="B53" i="2"/>
  <c r="D57" i="9" l="1"/>
  <c r="E57" i="9" s="1"/>
  <c r="B58" i="9"/>
  <c r="D53" i="8"/>
  <c r="E53" i="8" s="1"/>
  <c r="B54" i="8"/>
  <c r="B56" i="7"/>
  <c r="D55" i="7"/>
  <c r="E55" i="7" s="1"/>
  <c r="D52" i="11"/>
  <c r="E52" i="11" s="1"/>
  <c r="B53" i="11"/>
  <c r="D53" i="2"/>
  <c r="E53" i="2" s="1"/>
  <c r="B54" i="2"/>
  <c r="D58" i="9" l="1"/>
  <c r="E58" i="9" s="1"/>
  <c r="B59" i="9"/>
  <c r="D54" i="8"/>
  <c r="E54" i="8" s="1"/>
  <c r="B55" i="8"/>
  <c r="B57" i="7"/>
  <c r="D56" i="7"/>
  <c r="E56" i="7" s="1"/>
  <c r="D53" i="11"/>
  <c r="E53" i="11" s="1"/>
  <c r="B54" i="11"/>
  <c r="D54" i="2"/>
  <c r="E54" i="2" s="1"/>
  <c r="B55" i="2"/>
  <c r="D59" i="9" l="1"/>
  <c r="E59" i="9" s="1"/>
  <c r="B60" i="9"/>
  <c r="D55" i="8"/>
  <c r="E55" i="8" s="1"/>
  <c r="B56" i="8"/>
  <c r="B58" i="7"/>
  <c r="D57" i="7"/>
  <c r="E57" i="7" s="1"/>
  <c r="D54" i="11"/>
  <c r="E54" i="11" s="1"/>
  <c r="B55" i="11"/>
  <c r="D55" i="2"/>
  <c r="E55" i="2" s="1"/>
  <c r="B56" i="2"/>
  <c r="B61" i="9" l="1"/>
  <c r="D60" i="9"/>
  <c r="E60" i="9" s="1"/>
  <c r="D56" i="8"/>
  <c r="E56" i="8" s="1"/>
  <c r="B57" i="8"/>
  <c r="B59" i="7"/>
  <c r="D58" i="7"/>
  <c r="E58" i="7" s="1"/>
  <c r="B56" i="11"/>
  <c r="D55" i="11"/>
  <c r="E55" i="11" s="1"/>
  <c r="D56" i="2"/>
  <c r="E56" i="2" s="1"/>
  <c r="B57" i="2"/>
  <c r="D61" i="9" l="1"/>
  <c r="E61" i="9" s="1"/>
  <c r="B62" i="9"/>
  <c r="D57" i="8"/>
  <c r="E57" i="8" s="1"/>
  <c r="B58" i="8"/>
  <c r="D59" i="7"/>
  <c r="E59" i="7" s="1"/>
  <c r="B60" i="7"/>
  <c r="B57" i="11"/>
  <c r="D56" i="11"/>
  <c r="E56" i="11" s="1"/>
  <c r="D57" i="2"/>
  <c r="E57" i="2" s="1"/>
  <c r="B58" i="2"/>
  <c r="D62" i="9" l="1"/>
  <c r="E62" i="9" s="1"/>
  <c r="B63" i="9"/>
  <c r="D58" i="8"/>
  <c r="E58" i="8" s="1"/>
  <c r="B59" i="8"/>
  <c r="B61" i="7"/>
  <c r="D60" i="7"/>
  <c r="E60" i="7" s="1"/>
  <c r="B58" i="11"/>
  <c r="D57" i="11"/>
  <c r="E57" i="11" s="1"/>
  <c r="D58" i="2"/>
  <c r="E58" i="2" s="1"/>
  <c r="B59" i="2"/>
  <c r="B64" i="9" l="1"/>
  <c r="D63" i="9"/>
  <c r="E63" i="9" s="1"/>
  <c r="D59" i="8"/>
  <c r="E59" i="8" s="1"/>
  <c r="B60" i="8"/>
  <c r="B62" i="7"/>
  <c r="D61" i="7"/>
  <c r="E61" i="7" s="1"/>
  <c r="D58" i="11"/>
  <c r="E58" i="11" s="1"/>
  <c r="B59" i="11"/>
  <c r="D59" i="2"/>
  <c r="E59" i="2" s="1"/>
  <c r="B60" i="2"/>
  <c r="B65" i="9" l="1"/>
  <c r="D64" i="9"/>
  <c r="E64" i="9" s="1"/>
  <c r="D60" i="8"/>
  <c r="E60" i="8" s="1"/>
  <c r="B61" i="8"/>
  <c r="B63" i="7"/>
  <c r="D62" i="7"/>
  <c r="E62" i="7" s="1"/>
  <c r="B60" i="11"/>
  <c r="D59" i="11"/>
  <c r="E59" i="11" s="1"/>
  <c r="D60" i="2"/>
  <c r="E60" i="2" s="1"/>
  <c r="B61" i="2"/>
  <c r="B66" i="9" l="1"/>
  <c r="D65" i="9"/>
  <c r="E65" i="9" s="1"/>
  <c r="D61" i="8"/>
  <c r="E61" i="8" s="1"/>
  <c r="B62" i="8"/>
  <c r="B64" i="7"/>
  <c r="D63" i="7"/>
  <c r="E63" i="7" s="1"/>
  <c r="B61" i="11"/>
  <c r="D60" i="11"/>
  <c r="E60" i="11" s="1"/>
  <c r="D61" i="2"/>
  <c r="E61" i="2" s="1"/>
  <c r="B62" i="2"/>
  <c r="B67" i="9" l="1"/>
  <c r="D66" i="9"/>
  <c r="E66" i="9" s="1"/>
  <c r="D62" i="8"/>
  <c r="E62" i="8" s="1"/>
  <c r="B63" i="8"/>
  <c r="B65" i="7"/>
  <c r="D64" i="7"/>
  <c r="E64" i="7" s="1"/>
  <c r="B62" i="11"/>
  <c r="D61" i="11"/>
  <c r="E61" i="11" s="1"/>
  <c r="D62" i="2"/>
  <c r="E62" i="2" s="1"/>
  <c r="B63" i="2"/>
  <c r="B68" i="9" l="1"/>
  <c r="D67" i="9"/>
  <c r="E67" i="9" s="1"/>
  <c r="D63" i="8"/>
  <c r="E63" i="8" s="1"/>
  <c r="B64" i="8"/>
  <c r="B66" i="7"/>
  <c r="D65" i="7"/>
  <c r="E65" i="7" s="1"/>
  <c r="D62" i="11"/>
  <c r="E62" i="11" s="1"/>
  <c r="B63" i="11"/>
  <c r="D63" i="2"/>
  <c r="E63" i="2" s="1"/>
  <c r="B64" i="2"/>
  <c r="B69" i="9" l="1"/>
  <c r="D68" i="9"/>
  <c r="E68" i="9" s="1"/>
  <c r="D64" i="8"/>
  <c r="E64" i="8" s="1"/>
  <c r="B65" i="8"/>
  <c r="B67" i="7"/>
  <c r="D66" i="7"/>
  <c r="E66" i="7" s="1"/>
  <c r="B64" i="11"/>
  <c r="D63" i="11"/>
  <c r="E63" i="11" s="1"/>
  <c r="D64" i="2"/>
  <c r="E64" i="2" s="1"/>
  <c r="B65" i="2"/>
  <c r="B70" i="9" l="1"/>
  <c r="D69" i="9"/>
  <c r="E69" i="9" s="1"/>
  <c r="D65" i="8"/>
  <c r="E65" i="8" s="1"/>
  <c r="B66" i="8"/>
  <c r="B68" i="7"/>
  <c r="D67" i="7"/>
  <c r="E67" i="7" s="1"/>
  <c r="B65" i="11"/>
  <c r="D64" i="11"/>
  <c r="E64" i="11" s="1"/>
  <c r="D65" i="2"/>
  <c r="E65" i="2" s="1"/>
  <c r="B66" i="2"/>
  <c r="B71" i="9" l="1"/>
  <c r="D70" i="9"/>
  <c r="E70" i="9" s="1"/>
  <c r="D66" i="8"/>
  <c r="E66" i="8" s="1"/>
  <c r="B67" i="8"/>
  <c r="B69" i="7"/>
  <c r="D68" i="7"/>
  <c r="E68" i="7" s="1"/>
  <c r="B66" i="11"/>
  <c r="D65" i="11"/>
  <c r="E65" i="11" s="1"/>
  <c r="D66" i="2"/>
  <c r="E66" i="2" s="1"/>
  <c r="B67" i="2"/>
  <c r="B72" i="9" l="1"/>
  <c r="D71" i="9"/>
  <c r="E71" i="9" s="1"/>
  <c r="D67" i="8"/>
  <c r="E67" i="8" s="1"/>
  <c r="B68" i="8"/>
  <c r="B70" i="7"/>
  <c r="D69" i="7"/>
  <c r="E69" i="7" s="1"/>
  <c r="D66" i="11"/>
  <c r="E66" i="11" s="1"/>
  <c r="B67" i="11"/>
  <c r="D67" i="2"/>
  <c r="E67" i="2" s="1"/>
  <c r="B68" i="2"/>
  <c r="B73" i="9" l="1"/>
  <c r="D72" i="9"/>
  <c r="E72" i="9" s="1"/>
  <c r="D68" i="8"/>
  <c r="E68" i="8" s="1"/>
  <c r="B69" i="8"/>
  <c r="B71" i="7"/>
  <c r="D70" i="7"/>
  <c r="E70" i="7" s="1"/>
  <c r="B68" i="11"/>
  <c r="D67" i="11"/>
  <c r="E67" i="11" s="1"/>
  <c r="D68" i="2"/>
  <c r="E68" i="2" s="1"/>
  <c r="B69" i="2"/>
  <c r="B74" i="9" l="1"/>
  <c r="D73" i="9"/>
  <c r="E73" i="9" s="1"/>
  <c r="D69" i="8"/>
  <c r="E69" i="8" s="1"/>
  <c r="B70" i="8"/>
  <c r="B72" i="7"/>
  <c r="D71" i="7"/>
  <c r="E71" i="7" s="1"/>
  <c r="D68" i="11"/>
  <c r="E68" i="11" s="1"/>
  <c r="B69" i="11"/>
  <c r="D69" i="2"/>
  <c r="E69" i="2" s="1"/>
  <c r="B70" i="2"/>
  <c r="B75" i="9" l="1"/>
  <c r="D74" i="9"/>
  <c r="E74" i="9" s="1"/>
  <c r="D70" i="8"/>
  <c r="E70" i="8" s="1"/>
  <c r="B71" i="8"/>
  <c r="B73" i="7"/>
  <c r="D72" i="7"/>
  <c r="E72" i="7" s="1"/>
  <c r="B70" i="11"/>
  <c r="D69" i="11"/>
  <c r="E69" i="11" s="1"/>
  <c r="D70" i="2"/>
  <c r="E70" i="2" s="1"/>
  <c r="B71" i="2"/>
  <c r="B76" i="9" l="1"/>
  <c r="D75" i="9"/>
  <c r="E75" i="9" s="1"/>
  <c r="D71" i="8"/>
  <c r="E71" i="8" s="1"/>
  <c r="B72" i="8"/>
  <c r="B74" i="7"/>
  <c r="D73" i="7"/>
  <c r="E73" i="7" s="1"/>
  <c r="D70" i="11"/>
  <c r="E70" i="11" s="1"/>
  <c r="B71" i="11"/>
  <c r="D71" i="2"/>
  <c r="E71" i="2" s="1"/>
  <c r="B72" i="2"/>
  <c r="B77" i="9" l="1"/>
  <c r="D76" i="9"/>
  <c r="E76" i="9" s="1"/>
  <c r="D72" i="8"/>
  <c r="E72" i="8" s="1"/>
  <c r="B73" i="8"/>
  <c r="B75" i="7"/>
  <c r="D74" i="7"/>
  <c r="E74" i="7" s="1"/>
  <c r="B72" i="11"/>
  <c r="D71" i="11"/>
  <c r="E71" i="11" s="1"/>
  <c r="D72" i="2"/>
  <c r="E72" i="2" s="1"/>
  <c r="B73" i="2"/>
  <c r="B78" i="9" l="1"/>
  <c r="D77" i="9"/>
  <c r="E77" i="9" s="1"/>
  <c r="D73" i="8"/>
  <c r="E73" i="8" s="1"/>
  <c r="B74" i="8"/>
  <c r="B76" i="7"/>
  <c r="D75" i="7"/>
  <c r="E75" i="7" s="1"/>
  <c r="D72" i="11"/>
  <c r="E72" i="11" s="1"/>
  <c r="B73" i="11"/>
  <c r="D73" i="2"/>
  <c r="E73" i="2" s="1"/>
  <c r="B74" i="2"/>
  <c r="B79" i="9" l="1"/>
  <c r="D78" i="9"/>
  <c r="E78" i="9" s="1"/>
  <c r="D74" i="8"/>
  <c r="E74" i="8" s="1"/>
  <c r="B75" i="8"/>
  <c r="B77" i="7"/>
  <c r="D76" i="7"/>
  <c r="E76" i="7" s="1"/>
  <c r="D73" i="11"/>
  <c r="E73" i="11" s="1"/>
  <c r="B74" i="11"/>
  <c r="D74" i="2"/>
  <c r="E74" i="2" s="1"/>
  <c r="B75" i="2"/>
  <c r="B80" i="9" l="1"/>
  <c r="D79" i="9"/>
  <c r="E79" i="9" s="1"/>
  <c r="D75" i="8"/>
  <c r="E75" i="8" s="1"/>
  <c r="B76" i="8"/>
  <c r="B78" i="7"/>
  <c r="D77" i="7"/>
  <c r="E77" i="7" s="1"/>
  <c r="D74" i="11"/>
  <c r="E74" i="11" s="1"/>
  <c r="B75" i="11"/>
  <c r="D75" i="2"/>
  <c r="E75" i="2" s="1"/>
  <c r="B76" i="2"/>
  <c r="B81" i="9" l="1"/>
  <c r="D80" i="9"/>
  <c r="E80" i="9" s="1"/>
  <c r="D76" i="8"/>
  <c r="E76" i="8" s="1"/>
  <c r="B77" i="8"/>
  <c r="B79" i="7"/>
  <c r="D78" i="7"/>
  <c r="E78" i="7" s="1"/>
  <c r="B76" i="11"/>
  <c r="D75" i="11"/>
  <c r="E75" i="11" s="1"/>
  <c r="D76" i="2"/>
  <c r="E76" i="2" s="1"/>
  <c r="B77" i="2"/>
  <c r="B82" i="9" l="1"/>
  <c r="D81" i="9"/>
  <c r="E81" i="9" s="1"/>
  <c r="D77" i="8"/>
  <c r="E77" i="8" s="1"/>
  <c r="B78" i="8"/>
  <c r="B80" i="7"/>
  <c r="D79" i="7"/>
  <c r="E79" i="7" s="1"/>
  <c r="B77" i="11"/>
  <c r="D76" i="11"/>
  <c r="E76" i="11" s="1"/>
  <c r="D77" i="2"/>
  <c r="E77" i="2" s="1"/>
  <c r="B78" i="2"/>
  <c r="B83" i="9" l="1"/>
  <c r="D82" i="9"/>
  <c r="E82" i="9" s="1"/>
  <c r="D78" i="8"/>
  <c r="E78" i="8" s="1"/>
  <c r="B79" i="8"/>
  <c r="B81" i="7"/>
  <c r="D80" i="7"/>
  <c r="E80" i="7" s="1"/>
  <c r="D77" i="11"/>
  <c r="E77" i="11" s="1"/>
  <c r="B78" i="11"/>
  <c r="D78" i="2"/>
  <c r="E78" i="2" s="1"/>
  <c r="B79" i="2"/>
  <c r="B84" i="9" l="1"/>
  <c r="D83" i="9"/>
  <c r="E83" i="9" s="1"/>
  <c r="D79" i="8"/>
  <c r="E79" i="8" s="1"/>
  <c r="B80" i="8"/>
  <c r="B82" i="7"/>
  <c r="D81" i="7"/>
  <c r="E81" i="7" s="1"/>
  <c r="D78" i="11"/>
  <c r="E78" i="11" s="1"/>
  <c r="B79" i="11"/>
  <c r="D79" i="2"/>
  <c r="E79" i="2" s="1"/>
  <c r="B80" i="2"/>
  <c r="B85" i="9" l="1"/>
  <c r="D84" i="9"/>
  <c r="E84" i="9" s="1"/>
  <c r="D80" i="8"/>
  <c r="E80" i="8" s="1"/>
  <c r="B81" i="8"/>
  <c r="B83" i="7"/>
  <c r="D82" i="7"/>
  <c r="E82" i="7" s="1"/>
  <c r="B80" i="11"/>
  <c r="D79" i="11"/>
  <c r="E79" i="11" s="1"/>
  <c r="D80" i="2"/>
  <c r="E80" i="2" s="1"/>
  <c r="B81" i="2"/>
  <c r="B86" i="9" l="1"/>
  <c r="D85" i="9"/>
  <c r="E85" i="9" s="1"/>
  <c r="D81" i="8"/>
  <c r="E81" i="8" s="1"/>
  <c r="B82" i="8"/>
  <c r="B84" i="7"/>
  <c r="D83" i="7"/>
  <c r="E83" i="7" s="1"/>
  <c r="D80" i="11"/>
  <c r="E80" i="11" s="1"/>
  <c r="B81" i="11"/>
  <c r="D81" i="2"/>
  <c r="E81" i="2" s="1"/>
  <c r="B82" i="2"/>
  <c r="B87" i="9" l="1"/>
  <c r="D86" i="9"/>
  <c r="E86" i="9" s="1"/>
  <c r="D82" i="8"/>
  <c r="E82" i="8" s="1"/>
  <c r="B83" i="8"/>
  <c r="B85" i="7"/>
  <c r="D84" i="7"/>
  <c r="E84" i="7" s="1"/>
  <c r="B82" i="11"/>
  <c r="D81" i="11"/>
  <c r="E81" i="11" s="1"/>
  <c r="D82" i="2"/>
  <c r="E82" i="2" s="1"/>
  <c r="B83" i="2"/>
  <c r="B88" i="9" l="1"/>
  <c r="D87" i="9"/>
  <c r="E87" i="9" s="1"/>
  <c r="D83" i="8"/>
  <c r="E83" i="8" s="1"/>
  <c r="B84" i="8"/>
  <c r="B86" i="7"/>
  <c r="D85" i="7"/>
  <c r="E85" i="7" s="1"/>
  <c r="D82" i="11"/>
  <c r="E82" i="11" s="1"/>
  <c r="B83" i="11"/>
  <c r="D83" i="2"/>
  <c r="E83" i="2" s="1"/>
  <c r="B84" i="2"/>
  <c r="B89" i="9" l="1"/>
  <c r="D88" i="9"/>
  <c r="E88" i="9" s="1"/>
  <c r="D84" i="8"/>
  <c r="E84" i="8" s="1"/>
  <c r="B85" i="8"/>
  <c r="B87" i="7"/>
  <c r="D86" i="7"/>
  <c r="E86" i="7" s="1"/>
  <c r="B84" i="11"/>
  <c r="D83" i="11"/>
  <c r="E83" i="11" s="1"/>
  <c r="D84" i="2"/>
  <c r="E84" i="2" s="1"/>
  <c r="B85" i="2"/>
  <c r="B90" i="9" l="1"/>
  <c r="D89" i="9"/>
  <c r="E89" i="9" s="1"/>
  <c r="D85" i="8"/>
  <c r="E85" i="8" s="1"/>
  <c r="B86" i="8"/>
  <c r="B88" i="7"/>
  <c r="D87" i="7"/>
  <c r="E87" i="7" s="1"/>
  <c r="B85" i="11"/>
  <c r="D84" i="11"/>
  <c r="E84" i="11" s="1"/>
  <c r="D85" i="2"/>
  <c r="E85" i="2" s="1"/>
  <c r="B86" i="2"/>
  <c r="B91" i="9" l="1"/>
  <c r="D90" i="9"/>
  <c r="E90" i="9" s="1"/>
  <c r="D86" i="8"/>
  <c r="E86" i="8" s="1"/>
  <c r="B87" i="8"/>
  <c r="B89" i="7"/>
  <c r="D88" i="7"/>
  <c r="E88" i="7" s="1"/>
  <c r="B86" i="11"/>
  <c r="D85" i="11"/>
  <c r="E85" i="11" s="1"/>
  <c r="D86" i="2"/>
  <c r="E86" i="2" s="1"/>
  <c r="B87" i="2"/>
  <c r="B92" i="9" l="1"/>
  <c r="D91" i="9"/>
  <c r="E91" i="9" s="1"/>
  <c r="D87" i="8"/>
  <c r="E87" i="8" s="1"/>
  <c r="B88" i="8"/>
  <c r="B90" i="7"/>
  <c r="D89" i="7"/>
  <c r="E89" i="7" s="1"/>
  <c r="D86" i="11"/>
  <c r="E86" i="11" s="1"/>
  <c r="B87" i="11"/>
  <c r="D87" i="2"/>
  <c r="E87" i="2" s="1"/>
  <c r="B88" i="2"/>
  <c r="B93" i="9" l="1"/>
  <c r="D92" i="9"/>
  <c r="E92" i="9" s="1"/>
  <c r="D88" i="8"/>
  <c r="E88" i="8" s="1"/>
  <c r="B89" i="8"/>
  <c r="B91" i="7"/>
  <c r="D90" i="7"/>
  <c r="E90" i="7" s="1"/>
  <c r="B88" i="11"/>
  <c r="D87" i="11"/>
  <c r="E87" i="11" s="1"/>
  <c r="D88" i="2"/>
  <c r="E88" i="2" s="1"/>
  <c r="B89" i="2"/>
  <c r="B94" i="9" l="1"/>
  <c r="D93" i="9"/>
  <c r="E93" i="9" s="1"/>
  <c r="D89" i="8"/>
  <c r="E89" i="8" s="1"/>
  <c r="B90" i="8"/>
  <c r="B92" i="7"/>
  <c r="D91" i="7"/>
  <c r="E91" i="7" s="1"/>
  <c r="D88" i="11"/>
  <c r="E88" i="11" s="1"/>
  <c r="B89" i="11"/>
  <c r="D89" i="2"/>
  <c r="E89" i="2" s="1"/>
  <c r="B90" i="2"/>
  <c r="B95" i="9" l="1"/>
  <c r="D94" i="9"/>
  <c r="E94" i="9" s="1"/>
  <c r="D90" i="8"/>
  <c r="E90" i="8" s="1"/>
  <c r="B91" i="8"/>
  <c r="B93" i="7"/>
  <c r="D92" i="7"/>
  <c r="E92" i="7" s="1"/>
  <c r="D89" i="11"/>
  <c r="E89" i="11" s="1"/>
  <c r="B90" i="11"/>
  <c r="D90" i="2"/>
  <c r="E90" i="2" s="1"/>
  <c r="B91" i="2"/>
  <c r="B96" i="9" l="1"/>
  <c r="D95" i="9"/>
  <c r="E95" i="9" s="1"/>
  <c r="D91" i="8"/>
  <c r="E91" i="8" s="1"/>
  <c r="B92" i="8"/>
  <c r="B94" i="7"/>
  <c r="D93" i="7"/>
  <c r="E93" i="7" s="1"/>
  <c r="D90" i="11"/>
  <c r="E90" i="11" s="1"/>
  <c r="B91" i="11"/>
  <c r="D91" i="2"/>
  <c r="E91" i="2" s="1"/>
  <c r="B92" i="2"/>
  <c r="B97" i="9" l="1"/>
  <c r="D96" i="9"/>
  <c r="E96" i="9" s="1"/>
  <c r="D92" i="8"/>
  <c r="E92" i="8" s="1"/>
  <c r="B93" i="8"/>
  <c r="B95" i="7"/>
  <c r="D94" i="7"/>
  <c r="E94" i="7" s="1"/>
  <c r="B92" i="11"/>
  <c r="D91" i="11"/>
  <c r="E91" i="11" s="1"/>
  <c r="D92" i="2"/>
  <c r="E92" i="2" s="1"/>
  <c r="B93" i="2"/>
  <c r="B98" i="9" l="1"/>
  <c r="D97" i="9"/>
  <c r="E97" i="9" s="1"/>
  <c r="D93" i="8"/>
  <c r="E93" i="8" s="1"/>
  <c r="B94" i="8"/>
  <c r="B96" i="7"/>
  <c r="D95" i="7"/>
  <c r="E95" i="7" s="1"/>
  <c r="B93" i="11"/>
  <c r="D92" i="11"/>
  <c r="E92" i="11" s="1"/>
  <c r="B94" i="2"/>
  <c r="D93" i="2"/>
  <c r="E93" i="2" s="1"/>
  <c r="B99" i="9" l="1"/>
  <c r="D98" i="9"/>
  <c r="E98" i="9" s="1"/>
  <c r="D94" i="8"/>
  <c r="E94" i="8" s="1"/>
  <c r="B95" i="8"/>
  <c r="B97" i="7"/>
  <c r="D96" i="7"/>
  <c r="E96" i="7" s="1"/>
  <c r="B94" i="11"/>
  <c r="D93" i="11"/>
  <c r="E93" i="11" s="1"/>
  <c r="B95" i="2"/>
  <c r="D94" i="2"/>
  <c r="E94" i="2" s="1"/>
  <c r="B100" i="9" l="1"/>
  <c r="D99" i="9"/>
  <c r="E99" i="9" s="1"/>
  <c r="D95" i="8"/>
  <c r="E95" i="8" s="1"/>
  <c r="B96" i="8"/>
  <c r="B98" i="7"/>
  <c r="D97" i="7"/>
  <c r="E97" i="7" s="1"/>
  <c r="D94" i="11"/>
  <c r="E94" i="11" s="1"/>
  <c r="B95" i="11"/>
  <c r="B96" i="2"/>
  <c r="D95" i="2"/>
  <c r="E95" i="2" s="1"/>
  <c r="B101" i="9" l="1"/>
  <c r="D100" i="9"/>
  <c r="E100" i="9" s="1"/>
  <c r="D96" i="8"/>
  <c r="E96" i="8" s="1"/>
  <c r="B97" i="8"/>
  <c r="B99" i="7"/>
  <c r="D98" i="7"/>
  <c r="E98" i="7" s="1"/>
  <c r="B96" i="11"/>
  <c r="D95" i="11"/>
  <c r="E95" i="11" s="1"/>
  <c r="B97" i="2"/>
  <c r="D96" i="2"/>
  <c r="E96" i="2" s="1"/>
  <c r="B102" i="9" l="1"/>
  <c r="D101" i="9"/>
  <c r="E101" i="9" s="1"/>
  <c r="D97" i="8"/>
  <c r="E97" i="8" s="1"/>
  <c r="B98" i="8"/>
  <c r="B100" i="7"/>
  <c r="D99" i="7"/>
  <c r="E99" i="7" s="1"/>
  <c r="D96" i="11"/>
  <c r="E96" i="11" s="1"/>
  <c r="B97" i="11"/>
  <c r="B98" i="2"/>
  <c r="D97" i="2"/>
  <c r="E97" i="2" s="1"/>
  <c r="B103" i="9" l="1"/>
  <c r="D102" i="9"/>
  <c r="E102" i="9" s="1"/>
  <c r="D98" i="8"/>
  <c r="E98" i="8" s="1"/>
  <c r="B99" i="8"/>
  <c r="B101" i="7"/>
  <c r="D100" i="7"/>
  <c r="E100" i="7" s="1"/>
  <c r="B98" i="11"/>
  <c r="D97" i="11"/>
  <c r="E97" i="11" s="1"/>
  <c r="B99" i="2"/>
  <c r="D98" i="2"/>
  <c r="E98" i="2" s="1"/>
  <c r="B104" i="9" l="1"/>
  <c r="D103" i="9"/>
  <c r="E103" i="9" s="1"/>
  <c r="D99" i="8"/>
  <c r="E99" i="8" s="1"/>
  <c r="B100" i="8"/>
  <c r="B102" i="7"/>
  <c r="D101" i="7"/>
  <c r="E101" i="7" s="1"/>
  <c r="D98" i="11"/>
  <c r="E98" i="11" s="1"/>
  <c r="B99" i="11"/>
  <c r="B100" i="2"/>
  <c r="D99" i="2"/>
  <c r="E99" i="2" s="1"/>
  <c r="D104" i="9" l="1"/>
  <c r="E104" i="9" s="1"/>
  <c r="B105" i="9"/>
  <c r="D100" i="8"/>
  <c r="E100" i="8" s="1"/>
  <c r="B101" i="8"/>
  <c r="B103" i="7"/>
  <c r="D102" i="7"/>
  <c r="E102" i="7" s="1"/>
  <c r="B100" i="11"/>
  <c r="D99" i="11"/>
  <c r="E99" i="11" s="1"/>
  <c r="B101" i="2"/>
  <c r="D100" i="2"/>
  <c r="E100" i="2" s="1"/>
  <c r="D105" i="9" l="1"/>
  <c r="E105" i="9" s="1"/>
  <c r="B106" i="9"/>
  <c r="D101" i="8"/>
  <c r="E101" i="8" s="1"/>
  <c r="B102" i="8"/>
  <c r="B104" i="7"/>
  <c r="D103" i="7"/>
  <c r="E103" i="7" s="1"/>
  <c r="D100" i="11"/>
  <c r="E100" i="11" s="1"/>
  <c r="B101" i="11"/>
  <c r="B102" i="2"/>
  <c r="D101" i="2"/>
  <c r="E101" i="2" s="1"/>
  <c r="B107" i="9" l="1"/>
  <c r="D106" i="9"/>
  <c r="E106" i="9" s="1"/>
  <c r="D102" i="8"/>
  <c r="E102" i="8" s="1"/>
  <c r="B103" i="8"/>
  <c r="B105" i="7"/>
  <c r="D104" i="7"/>
  <c r="E104" i="7" s="1"/>
  <c r="D101" i="11"/>
  <c r="E101" i="11" s="1"/>
  <c r="B102" i="11"/>
  <c r="B103" i="2"/>
  <c r="D102" i="2"/>
  <c r="E102" i="2" s="1"/>
  <c r="B108" i="9" l="1"/>
  <c r="D107" i="9"/>
  <c r="E107" i="9" s="1"/>
  <c r="D103" i="8"/>
  <c r="E103" i="8" s="1"/>
  <c r="B104" i="8"/>
  <c r="B106" i="7"/>
  <c r="D105" i="7"/>
  <c r="E105" i="7" s="1"/>
  <c r="D102" i="11"/>
  <c r="E102" i="11" s="1"/>
  <c r="B103" i="11"/>
  <c r="B104" i="2"/>
  <c r="D103" i="2"/>
  <c r="E103" i="2" s="1"/>
  <c r="D108" i="9" l="1"/>
  <c r="E108" i="9" s="1"/>
  <c r="B109" i="9"/>
  <c r="D104" i="8"/>
  <c r="E104" i="8" s="1"/>
  <c r="B105" i="8"/>
  <c r="B107" i="7"/>
  <c r="D106" i="7"/>
  <c r="E106" i="7" s="1"/>
  <c r="D103" i="11"/>
  <c r="E103" i="11" s="1"/>
  <c r="B104" i="11"/>
  <c r="B105" i="2"/>
  <c r="D104" i="2"/>
  <c r="E104" i="2" s="1"/>
  <c r="D109" i="9" l="1"/>
  <c r="E109" i="9" s="1"/>
  <c r="B110" i="9"/>
  <c r="D105" i="8"/>
  <c r="E105" i="8" s="1"/>
  <c r="B106" i="8"/>
  <c r="B108" i="7"/>
  <c r="D107" i="7"/>
  <c r="E107" i="7" s="1"/>
  <c r="D104" i="11"/>
  <c r="E104" i="11" s="1"/>
  <c r="B105" i="11"/>
  <c r="B106" i="2"/>
  <c r="D105" i="2"/>
  <c r="E105" i="2" s="1"/>
  <c r="B111" i="9" l="1"/>
  <c r="D110" i="9"/>
  <c r="E110" i="9" s="1"/>
  <c r="D106" i="8"/>
  <c r="E106" i="8" s="1"/>
  <c r="B107" i="8"/>
  <c r="B109" i="7"/>
  <c r="D108" i="7"/>
  <c r="E108" i="7" s="1"/>
  <c r="D105" i="11"/>
  <c r="E105" i="11" s="1"/>
  <c r="B106" i="11"/>
  <c r="B107" i="2"/>
  <c r="D106" i="2"/>
  <c r="E106" i="2" s="1"/>
  <c r="B112" i="9" l="1"/>
  <c r="D111" i="9"/>
  <c r="E111" i="9" s="1"/>
  <c r="D107" i="8"/>
  <c r="E107" i="8" s="1"/>
  <c r="B108" i="8"/>
  <c r="B110" i="7"/>
  <c r="D109" i="7"/>
  <c r="E109" i="7" s="1"/>
  <c r="D106" i="11"/>
  <c r="E106" i="11" s="1"/>
  <c r="B107" i="11"/>
  <c r="B108" i="2"/>
  <c r="D107" i="2"/>
  <c r="E107" i="2" s="1"/>
  <c r="D112" i="9" l="1"/>
  <c r="E112" i="9" s="1"/>
  <c r="B113" i="9"/>
  <c r="D108" i="8"/>
  <c r="E108" i="8" s="1"/>
  <c r="B109" i="8"/>
  <c r="B111" i="7"/>
  <c r="D110" i="7"/>
  <c r="E110" i="7" s="1"/>
  <c r="D107" i="11"/>
  <c r="E107" i="11" s="1"/>
  <c r="B108" i="11"/>
  <c r="B109" i="2"/>
  <c r="D108" i="2"/>
  <c r="E108" i="2" s="1"/>
  <c r="B114" i="9" l="1"/>
  <c r="D113" i="9"/>
  <c r="E113" i="9" s="1"/>
  <c r="D109" i="8"/>
  <c r="E109" i="8" s="1"/>
  <c r="B110" i="8"/>
  <c r="B112" i="7"/>
  <c r="D111" i="7"/>
  <c r="E111" i="7" s="1"/>
  <c r="D108" i="11"/>
  <c r="E108" i="11" s="1"/>
  <c r="B109" i="11"/>
  <c r="B110" i="2"/>
  <c r="D109" i="2"/>
  <c r="E109" i="2" s="1"/>
  <c r="B115" i="9" l="1"/>
  <c r="D114" i="9"/>
  <c r="E114" i="9" s="1"/>
  <c r="D110" i="8"/>
  <c r="E110" i="8" s="1"/>
  <c r="B111" i="8"/>
  <c r="B113" i="7"/>
  <c r="D112" i="7"/>
  <c r="E112" i="7" s="1"/>
  <c r="D109" i="11"/>
  <c r="E109" i="11" s="1"/>
  <c r="B110" i="11"/>
  <c r="B111" i="2"/>
  <c r="D110" i="2"/>
  <c r="E110" i="2" s="1"/>
  <c r="B116" i="9" l="1"/>
  <c r="D115" i="9"/>
  <c r="E115" i="9" s="1"/>
  <c r="B112" i="8"/>
  <c r="D111" i="8"/>
  <c r="E111" i="8" s="1"/>
  <c r="B114" i="7"/>
  <c r="D113" i="7"/>
  <c r="E113" i="7" s="1"/>
  <c r="D110" i="11"/>
  <c r="E110" i="11" s="1"/>
  <c r="B111" i="11"/>
  <c r="B112" i="2"/>
  <c r="D111" i="2"/>
  <c r="E111" i="2" s="1"/>
  <c r="B117" i="9" l="1"/>
  <c r="D116" i="9"/>
  <c r="E116" i="9" s="1"/>
  <c r="B113" i="8"/>
  <c r="D112" i="8"/>
  <c r="E112" i="8" s="1"/>
  <c r="B115" i="7"/>
  <c r="D114" i="7"/>
  <c r="E114" i="7" s="1"/>
  <c r="D111" i="11"/>
  <c r="E111" i="11" s="1"/>
  <c r="B112" i="11"/>
  <c r="B113" i="2"/>
  <c r="D112" i="2"/>
  <c r="E112" i="2" s="1"/>
  <c r="B118" i="9" l="1"/>
  <c r="D117" i="9"/>
  <c r="E117" i="9" s="1"/>
  <c r="D113" i="8"/>
  <c r="E113" i="8" s="1"/>
  <c r="B114" i="8"/>
  <c r="B116" i="7"/>
  <c r="D115" i="7"/>
  <c r="E115" i="7" s="1"/>
  <c r="D112" i="11"/>
  <c r="E112" i="11" s="1"/>
  <c r="B113" i="11"/>
  <c r="B114" i="2"/>
  <c r="D113" i="2"/>
  <c r="E113" i="2" s="1"/>
  <c r="B119" i="9" l="1"/>
  <c r="D118" i="9"/>
  <c r="E118" i="9" s="1"/>
  <c r="D114" i="8"/>
  <c r="E114" i="8" s="1"/>
  <c r="B115" i="8"/>
  <c r="B117" i="7"/>
  <c r="D116" i="7"/>
  <c r="E116" i="7" s="1"/>
  <c r="D113" i="11"/>
  <c r="E113" i="11" s="1"/>
  <c r="B114" i="11"/>
  <c r="B115" i="2"/>
  <c r="D114" i="2"/>
  <c r="E114" i="2" s="1"/>
  <c r="B120" i="9" l="1"/>
  <c r="D119" i="9"/>
  <c r="E119" i="9" s="1"/>
  <c r="B116" i="8"/>
  <c r="D115" i="8"/>
  <c r="E115" i="8" s="1"/>
  <c r="B118" i="7"/>
  <c r="D117" i="7"/>
  <c r="E117" i="7" s="1"/>
  <c r="D114" i="11"/>
  <c r="E114" i="11" s="1"/>
  <c r="B115" i="11"/>
  <c r="B116" i="2"/>
  <c r="D115" i="2"/>
  <c r="E115" i="2" s="1"/>
  <c r="B121" i="9" l="1"/>
  <c r="D120" i="9"/>
  <c r="E120" i="9" s="1"/>
  <c r="B117" i="8"/>
  <c r="D116" i="8"/>
  <c r="E116" i="8" s="1"/>
  <c r="B119" i="7"/>
  <c r="D118" i="7"/>
  <c r="E118" i="7" s="1"/>
  <c r="D115" i="11"/>
  <c r="E115" i="11" s="1"/>
  <c r="B116" i="11"/>
  <c r="B117" i="2"/>
  <c r="D116" i="2"/>
  <c r="E116" i="2" s="1"/>
  <c r="B122" i="9" l="1"/>
  <c r="D121" i="9"/>
  <c r="E121" i="9" s="1"/>
  <c r="D117" i="8"/>
  <c r="E117" i="8" s="1"/>
  <c r="B118" i="8"/>
  <c r="B120" i="7"/>
  <c r="D119" i="7"/>
  <c r="E119" i="7" s="1"/>
  <c r="D116" i="11"/>
  <c r="E116" i="11" s="1"/>
  <c r="B117" i="11"/>
  <c r="B118" i="2"/>
  <c r="D117" i="2"/>
  <c r="E117" i="2" s="1"/>
  <c r="B123" i="9" l="1"/>
  <c r="D122" i="9"/>
  <c r="E122" i="9" s="1"/>
  <c r="D118" i="8"/>
  <c r="E118" i="8" s="1"/>
  <c r="B119" i="8"/>
  <c r="B121" i="7"/>
  <c r="D120" i="7"/>
  <c r="E120" i="7" s="1"/>
  <c r="D117" i="11"/>
  <c r="E117" i="11" s="1"/>
  <c r="B118" i="11"/>
  <c r="B119" i="2"/>
  <c r="D118" i="2"/>
  <c r="E118" i="2" s="1"/>
  <c r="B124" i="9" l="1"/>
  <c r="D123" i="9"/>
  <c r="E123" i="9" s="1"/>
  <c r="B120" i="8"/>
  <c r="D119" i="8"/>
  <c r="E119" i="8" s="1"/>
  <c r="B122" i="7"/>
  <c r="D121" i="7"/>
  <c r="E121" i="7" s="1"/>
  <c r="D118" i="11"/>
  <c r="E118" i="11" s="1"/>
  <c r="B119" i="11"/>
  <c r="B120" i="2"/>
  <c r="D119" i="2"/>
  <c r="E119" i="2" s="1"/>
  <c r="B125" i="9" l="1"/>
  <c r="D124" i="9"/>
  <c r="E124" i="9" s="1"/>
  <c r="D120" i="8"/>
  <c r="E120" i="8" s="1"/>
  <c r="B121" i="8"/>
  <c r="B123" i="7"/>
  <c r="D122" i="7"/>
  <c r="E122" i="7" s="1"/>
  <c r="D119" i="11"/>
  <c r="E119" i="11" s="1"/>
  <c r="B120" i="11"/>
  <c r="B121" i="2"/>
  <c r="D120" i="2"/>
  <c r="E120" i="2" s="1"/>
  <c r="B126" i="9" l="1"/>
  <c r="D125" i="9"/>
  <c r="E125" i="9" s="1"/>
  <c r="D121" i="8"/>
  <c r="E121" i="8" s="1"/>
  <c r="B122" i="8"/>
  <c r="B124" i="7"/>
  <c r="D123" i="7"/>
  <c r="E123" i="7" s="1"/>
  <c r="D120" i="11"/>
  <c r="E120" i="11" s="1"/>
  <c r="B121" i="11"/>
  <c r="B122" i="2"/>
  <c r="D121" i="2"/>
  <c r="E121" i="2" s="1"/>
  <c r="B127" i="9" l="1"/>
  <c r="D126" i="9"/>
  <c r="E126" i="9" s="1"/>
  <c r="B123" i="8"/>
  <c r="D122" i="8"/>
  <c r="E122" i="8" s="1"/>
  <c r="B125" i="7"/>
  <c r="D124" i="7"/>
  <c r="E124" i="7" s="1"/>
  <c r="D121" i="11"/>
  <c r="E121" i="11" s="1"/>
  <c r="B122" i="11"/>
  <c r="B123" i="2"/>
  <c r="D122" i="2"/>
  <c r="E122" i="2" s="1"/>
  <c r="D127" i="9" l="1"/>
  <c r="E127" i="9" s="1"/>
  <c r="B124" i="8"/>
  <c r="D123" i="8"/>
  <c r="E123" i="8" s="1"/>
  <c r="B126" i="7"/>
  <c r="D125" i="7"/>
  <c r="E125" i="7" s="1"/>
  <c r="D122" i="11"/>
  <c r="E122" i="11" s="1"/>
  <c r="B123" i="11"/>
  <c r="B124" i="2"/>
  <c r="D123" i="2"/>
  <c r="E123" i="2" s="1"/>
  <c r="B125" i="8" l="1"/>
  <c r="D124" i="8"/>
  <c r="E124" i="8" s="1"/>
  <c r="B127" i="7"/>
  <c r="D126" i="7"/>
  <c r="E126" i="7" s="1"/>
  <c r="D123" i="11"/>
  <c r="E123" i="11" s="1"/>
  <c r="B124" i="11"/>
  <c r="B125" i="2"/>
  <c r="D124" i="2"/>
  <c r="E124" i="2" s="1"/>
  <c r="D125" i="8" l="1"/>
  <c r="E125" i="8" s="1"/>
  <c r="B126" i="8"/>
  <c r="B128" i="7"/>
  <c r="D127" i="7"/>
  <c r="E127" i="7" s="1"/>
  <c r="D124" i="11"/>
  <c r="E124" i="11" s="1"/>
  <c r="B125" i="11"/>
  <c r="B126" i="2"/>
  <c r="D125" i="2"/>
  <c r="E125" i="2" s="1"/>
  <c r="D126" i="8" l="1"/>
  <c r="E126" i="8" s="1"/>
  <c r="B127" i="8"/>
  <c r="B129" i="7"/>
  <c r="D128" i="7"/>
  <c r="E128" i="7" s="1"/>
  <c r="D125" i="11"/>
  <c r="E125" i="11" s="1"/>
  <c r="B126" i="11"/>
  <c r="B127" i="2"/>
  <c r="D126" i="2"/>
  <c r="E126" i="2" s="1"/>
  <c r="B128" i="8" l="1"/>
  <c r="D127" i="8"/>
  <c r="E127" i="8" s="1"/>
  <c r="B130" i="7"/>
  <c r="D129" i="7"/>
  <c r="E129" i="7" s="1"/>
  <c r="D126" i="11"/>
  <c r="E126" i="11" s="1"/>
  <c r="B127" i="11"/>
  <c r="B128" i="2"/>
  <c r="D127" i="2"/>
  <c r="E127" i="2" s="1"/>
  <c r="B129" i="8" l="1"/>
  <c r="D128" i="8"/>
  <c r="E128" i="8" s="1"/>
  <c r="B131" i="7"/>
  <c r="D130" i="7"/>
  <c r="E130" i="7" s="1"/>
  <c r="D127" i="11"/>
  <c r="E127" i="11" s="1"/>
  <c r="B128" i="11"/>
  <c r="B129" i="2"/>
  <c r="D128" i="2"/>
  <c r="E128" i="2" s="1"/>
  <c r="D129" i="8" l="1"/>
  <c r="E129" i="8" s="1"/>
  <c r="B130" i="8"/>
  <c r="B132" i="7"/>
  <c r="D131" i="7"/>
  <c r="E131" i="7" s="1"/>
  <c r="D128" i="11"/>
  <c r="E128" i="11" s="1"/>
  <c r="B129" i="11"/>
  <c r="B130" i="2"/>
  <c r="D129" i="2"/>
  <c r="E129" i="2" s="1"/>
  <c r="B131" i="8" l="1"/>
  <c r="D130" i="8"/>
  <c r="E130" i="8" s="1"/>
  <c r="B133" i="7"/>
  <c r="D132" i="7"/>
  <c r="E132" i="7" s="1"/>
  <c r="D129" i="11"/>
  <c r="E129" i="11" s="1"/>
  <c r="B130" i="11"/>
  <c r="B131" i="2"/>
  <c r="D130" i="2"/>
  <c r="E130" i="2" s="1"/>
  <c r="D131" i="8" l="1"/>
  <c r="E131" i="8" s="1"/>
  <c r="B132" i="8"/>
  <c r="B134" i="7"/>
  <c r="D133" i="7"/>
  <c r="E133" i="7" s="1"/>
  <c r="D130" i="11"/>
  <c r="E130" i="11" s="1"/>
  <c r="B131" i="11"/>
  <c r="B132" i="2"/>
  <c r="D131" i="2"/>
  <c r="E131" i="2" s="1"/>
  <c r="D132" i="8" l="1"/>
  <c r="E132" i="8" s="1"/>
  <c r="B133" i="8"/>
  <c r="B135" i="7"/>
  <c r="D134" i="7"/>
  <c r="E134" i="7" s="1"/>
  <c r="D131" i="11"/>
  <c r="E131" i="11" s="1"/>
  <c r="B132" i="11"/>
  <c r="B133" i="2"/>
  <c r="D132" i="2"/>
  <c r="E132" i="2" s="1"/>
  <c r="B134" i="8" l="1"/>
  <c r="D133" i="8"/>
  <c r="E133" i="8" s="1"/>
  <c r="B136" i="7"/>
  <c r="D135" i="7"/>
  <c r="E135" i="7" s="1"/>
  <c r="D132" i="11"/>
  <c r="E132" i="11" s="1"/>
  <c r="B133" i="11"/>
  <c r="B134" i="2"/>
  <c r="D133" i="2"/>
  <c r="E133" i="2" s="1"/>
  <c r="D134" i="8" l="1"/>
  <c r="E134" i="8" s="1"/>
  <c r="B135" i="8"/>
  <c r="B137" i="7"/>
  <c r="D136" i="7"/>
  <c r="E136" i="7" s="1"/>
  <c r="D133" i="11"/>
  <c r="E133" i="11" s="1"/>
  <c r="B134" i="11"/>
  <c r="B135" i="2"/>
  <c r="D134" i="2"/>
  <c r="E134" i="2" s="1"/>
  <c r="D135" i="8" l="1"/>
  <c r="E135" i="8" s="1"/>
  <c r="B136" i="8"/>
  <c r="B138" i="7"/>
  <c r="D137" i="7"/>
  <c r="E137" i="7" s="1"/>
  <c r="D134" i="11"/>
  <c r="E134" i="11" s="1"/>
  <c r="B135" i="11"/>
  <c r="B136" i="2"/>
  <c r="D135" i="2"/>
  <c r="E135" i="2" s="1"/>
  <c r="D136" i="8" l="1"/>
  <c r="E136" i="8" s="1"/>
  <c r="B137" i="8"/>
  <c r="B139" i="7"/>
  <c r="D138" i="7"/>
  <c r="E138" i="7" s="1"/>
  <c r="D135" i="11"/>
  <c r="E135" i="11" s="1"/>
  <c r="B136" i="11"/>
  <c r="B137" i="2"/>
  <c r="D136" i="2"/>
  <c r="E136" i="2" s="1"/>
  <c r="B138" i="8" l="1"/>
  <c r="D137" i="8"/>
  <c r="E137" i="8" s="1"/>
  <c r="B140" i="7"/>
  <c r="D139" i="7"/>
  <c r="E139" i="7" s="1"/>
  <c r="D136" i="11"/>
  <c r="E136" i="11" s="1"/>
  <c r="B137" i="11"/>
  <c r="B138" i="2"/>
  <c r="D137" i="2"/>
  <c r="E137" i="2" s="1"/>
  <c r="D138" i="8" l="1"/>
  <c r="E138" i="8" s="1"/>
  <c r="B139" i="8"/>
  <c r="B141" i="7"/>
  <c r="D140" i="7"/>
  <c r="E140" i="7" s="1"/>
  <c r="D137" i="11"/>
  <c r="E137" i="11" s="1"/>
  <c r="B138" i="11"/>
  <c r="B139" i="2"/>
  <c r="D138" i="2"/>
  <c r="E138" i="2" s="1"/>
  <c r="D139" i="8" l="1"/>
  <c r="E139" i="8" s="1"/>
  <c r="B140" i="8"/>
  <c r="B142" i="7"/>
  <c r="D141" i="7"/>
  <c r="E141" i="7" s="1"/>
  <c r="D138" i="11"/>
  <c r="E138" i="11" s="1"/>
  <c r="B139" i="11"/>
  <c r="B140" i="2"/>
  <c r="D139" i="2"/>
  <c r="E139" i="2" s="1"/>
  <c r="B141" i="8" l="1"/>
  <c r="D140" i="8"/>
  <c r="E140" i="8" s="1"/>
  <c r="B143" i="7"/>
  <c r="D142" i="7"/>
  <c r="E142" i="7" s="1"/>
  <c r="D139" i="11"/>
  <c r="E139" i="11" s="1"/>
  <c r="B140" i="11"/>
  <c r="B141" i="2"/>
  <c r="D140" i="2"/>
  <c r="E140" i="2" s="1"/>
  <c r="B142" i="8" l="1"/>
  <c r="D141" i="8"/>
  <c r="E141" i="8" s="1"/>
  <c r="B144" i="7"/>
  <c r="D143" i="7"/>
  <c r="E143" i="7" s="1"/>
  <c r="D140" i="11"/>
  <c r="E140" i="11" s="1"/>
  <c r="B141" i="11"/>
  <c r="B142" i="2"/>
  <c r="D141" i="2"/>
  <c r="E141" i="2" s="1"/>
  <c r="D142" i="8" l="1"/>
  <c r="E142" i="8" s="1"/>
  <c r="B143" i="8"/>
  <c r="B145" i="7"/>
  <c r="D144" i="7"/>
  <c r="E144" i="7" s="1"/>
  <c r="D141" i="11"/>
  <c r="E141" i="11" s="1"/>
  <c r="B142" i="11"/>
  <c r="B143" i="2"/>
  <c r="D142" i="2"/>
  <c r="E142" i="2" s="1"/>
  <c r="D143" i="8" l="1"/>
  <c r="E143" i="8" s="1"/>
  <c r="B144" i="8"/>
  <c r="B146" i="7"/>
  <c r="D145" i="7"/>
  <c r="E145" i="7" s="1"/>
  <c r="D142" i="11"/>
  <c r="E142" i="11" s="1"/>
  <c r="B143" i="11"/>
  <c r="B144" i="2"/>
  <c r="D143" i="2"/>
  <c r="E143" i="2" s="1"/>
  <c r="B145" i="8" l="1"/>
  <c r="D144" i="8"/>
  <c r="E144" i="8" s="1"/>
  <c r="B147" i="7"/>
  <c r="D146" i="7"/>
  <c r="E146" i="7" s="1"/>
  <c r="D143" i="11"/>
  <c r="E143" i="11" s="1"/>
  <c r="B144" i="11"/>
  <c r="B145" i="2"/>
  <c r="D144" i="2"/>
  <c r="E144" i="2" s="1"/>
  <c r="B146" i="8" l="1"/>
  <c r="D145" i="8"/>
  <c r="E145" i="8" s="1"/>
  <c r="B148" i="7"/>
  <c r="D147" i="7"/>
  <c r="E147" i="7" s="1"/>
  <c r="D144" i="11"/>
  <c r="E144" i="11" s="1"/>
  <c r="B145" i="11"/>
  <c r="B146" i="2"/>
  <c r="D145" i="2"/>
  <c r="E145" i="2" s="1"/>
  <c r="D146" i="8" l="1"/>
  <c r="E146" i="8" s="1"/>
  <c r="B147" i="8"/>
  <c r="B149" i="7"/>
  <c r="D148" i="7"/>
  <c r="E148" i="7" s="1"/>
  <c r="D145" i="11"/>
  <c r="E145" i="11" s="1"/>
  <c r="B146" i="11"/>
  <c r="B147" i="2"/>
  <c r="D146" i="2"/>
  <c r="E146" i="2" s="1"/>
  <c r="D147" i="8" l="1"/>
  <c r="E147" i="8" s="1"/>
  <c r="B148" i="8"/>
  <c r="B150" i="7"/>
  <c r="D149" i="7"/>
  <c r="E149" i="7" s="1"/>
  <c r="D146" i="11"/>
  <c r="E146" i="11" s="1"/>
  <c r="B147" i="11"/>
  <c r="B148" i="2"/>
  <c r="D147" i="2"/>
  <c r="E147" i="2" s="1"/>
  <c r="B149" i="8" l="1"/>
  <c r="D148" i="8"/>
  <c r="E148" i="8" s="1"/>
  <c r="B151" i="7"/>
  <c r="D150" i="7"/>
  <c r="E150" i="7" s="1"/>
  <c r="D147" i="11"/>
  <c r="E147" i="11" s="1"/>
  <c r="B148" i="11"/>
  <c r="B149" i="2"/>
  <c r="D148" i="2"/>
  <c r="E148" i="2" s="1"/>
  <c r="B150" i="8" l="1"/>
  <c r="D149" i="8"/>
  <c r="E149" i="8" s="1"/>
  <c r="B152" i="7"/>
  <c r="D151" i="7"/>
  <c r="E151" i="7" s="1"/>
  <c r="D148" i="11"/>
  <c r="E148" i="11" s="1"/>
  <c r="B149" i="11"/>
  <c r="B150" i="2"/>
  <c r="D149" i="2"/>
  <c r="E149" i="2" s="1"/>
  <c r="D150" i="8" l="1"/>
  <c r="E150" i="8" s="1"/>
  <c r="B151" i="8"/>
  <c r="B153" i="7"/>
  <c r="D152" i="7"/>
  <c r="E152" i="7" s="1"/>
  <c r="D149" i="11"/>
  <c r="E149" i="11" s="1"/>
  <c r="B150" i="11"/>
  <c r="B151" i="2"/>
  <c r="D150" i="2"/>
  <c r="E150" i="2" s="1"/>
  <c r="D151" i="8" l="1"/>
  <c r="E151" i="8" s="1"/>
  <c r="B152" i="8"/>
  <c r="B154" i="7"/>
  <c r="D153" i="7"/>
  <c r="E153" i="7" s="1"/>
  <c r="D150" i="11"/>
  <c r="E150" i="11" s="1"/>
  <c r="B151" i="11"/>
  <c r="B152" i="2"/>
  <c r="D151" i="2"/>
  <c r="E151" i="2" s="1"/>
  <c r="B153" i="8" l="1"/>
  <c r="D152" i="8"/>
  <c r="E152" i="8" s="1"/>
  <c r="B155" i="7"/>
  <c r="D154" i="7"/>
  <c r="E154" i="7" s="1"/>
  <c r="D151" i="11"/>
  <c r="E151" i="11" s="1"/>
  <c r="B152" i="11"/>
  <c r="B153" i="2"/>
  <c r="D152" i="2"/>
  <c r="E152" i="2" s="1"/>
  <c r="B154" i="8" l="1"/>
  <c r="D153" i="8"/>
  <c r="E153" i="8" s="1"/>
  <c r="B156" i="7"/>
  <c r="D155" i="7"/>
  <c r="E155" i="7" s="1"/>
  <c r="D152" i="11"/>
  <c r="E152" i="11" s="1"/>
  <c r="B153" i="11"/>
  <c r="B154" i="2"/>
  <c r="D153" i="2"/>
  <c r="E153" i="2" s="1"/>
  <c r="D154" i="8" l="1"/>
  <c r="E154" i="8" s="1"/>
  <c r="B155" i="8"/>
  <c r="B157" i="7"/>
  <c r="D156" i="7"/>
  <c r="E156" i="7" s="1"/>
  <c r="D153" i="11"/>
  <c r="E153" i="11" s="1"/>
  <c r="B154" i="11"/>
  <c r="B155" i="2"/>
  <c r="D154" i="2"/>
  <c r="E154" i="2" s="1"/>
  <c r="D155" i="8" l="1"/>
  <c r="E155" i="8" s="1"/>
  <c r="B156" i="8"/>
  <c r="B158" i="7"/>
  <c r="D157" i="7"/>
  <c r="E157" i="7" s="1"/>
  <c r="D154" i="11"/>
  <c r="E154" i="11" s="1"/>
  <c r="B155" i="11"/>
  <c r="B156" i="2"/>
  <c r="D155" i="2"/>
  <c r="E155" i="2" s="1"/>
  <c r="B157" i="8" l="1"/>
  <c r="D156" i="8"/>
  <c r="E156" i="8" s="1"/>
  <c r="B159" i="7"/>
  <c r="D158" i="7"/>
  <c r="E158" i="7" s="1"/>
  <c r="B156" i="11"/>
  <c r="D155" i="11"/>
  <c r="E155" i="11" s="1"/>
  <c r="B157" i="2"/>
  <c r="D156" i="2"/>
  <c r="E156" i="2" s="1"/>
  <c r="B158" i="8" l="1"/>
  <c r="D157" i="8"/>
  <c r="E157" i="8" s="1"/>
  <c r="B160" i="7"/>
  <c r="D159" i="7"/>
  <c r="E159" i="7" s="1"/>
  <c r="B157" i="11"/>
  <c r="D156" i="11"/>
  <c r="E156" i="11" s="1"/>
  <c r="B158" i="2"/>
  <c r="D157" i="2"/>
  <c r="E157" i="2" s="1"/>
  <c r="D158" i="8" l="1"/>
  <c r="E158" i="8" s="1"/>
  <c r="B159" i="8"/>
  <c r="B161" i="7"/>
  <c r="D160" i="7"/>
  <c r="E160" i="7" s="1"/>
  <c r="D157" i="11"/>
  <c r="E157" i="11" s="1"/>
  <c r="B158" i="11"/>
  <c r="B159" i="2"/>
  <c r="D158" i="2"/>
  <c r="E158" i="2" s="1"/>
  <c r="D159" i="8" l="1"/>
  <c r="E159" i="8" s="1"/>
  <c r="B160" i="8"/>
  <c r="B162" i="7"/>
  <c r="D161" i="7"/>
  <c r="E161" i="7" s="1"/>
  <c r="D158" i="11"/>
  <c r="E158" i="11" s="1"/>
  <c r="B159" i="11"/>
  <c r="B160" i="2"/>
  <c r="D159" i="2"/>
  <c r="E159" i="2" s="1"/>
  <c r="B161" i="8" l="1"/>
  <c r="D160" i="8"/>
  <c r="E160" i="8" s="1"/>
  <c r="B163" i="7"/>
  <c r="D162" i="7"/>
  <c r="E162" i="7" s="1"/>
  <c r="B160" i="11"/>
  <c r="D159" i="11"/>
  <c r="E159" i="11" s="1"/>
  <c r="B161" i="2"/>
  <c r="D160" i="2"/>
  <c r="E160" i="2" s="1"/>
  <c r="B162" i="8" l="1"/>
  <c r="D161" i="8"/>
  <c r="E161" i="8" s="1"/>
  <c r="B164" i="7"/>
  <c r="D163" i="7"/>
  <c r="E163" i="7" s="1"/>
  <c r="B161" i="11"/>
  <c r="D160" i="11"/>
  <c r="E160" i="11" s="1"/>
  <c r="B162" i="2"/>
  <c r="D161" i="2"/>
  <c r="E161" i="2" s="1"/>
  <c r="D162" i="8" l="1"/>
  <c r="E162" i="8" s="1"/>
  <c r="B163" i="8"/>
  <c r="B165" i="7"/>
  <c r="D164" i="7"/>
  <c r="E164" i="7" s="1"/>
  <c r="D161" i="11"/>
  <c r="E161" i="11" s="1"/>
  <c r="B162" i="11"/>
  <c r="B163" i="2"/>
  <c r="D162" i="2"/>
  <c r="E162" i="2" s="1"/>
  <c r="D163" i="8" l="1"/>
  <c r="E163" i="8" s="1"/>
  <c r="B164" i="8"/>
  <c r="B166" i="7"/>
  <c r="D165" i="7"/>
  <c r="E165" i="7" s="1"/>
  <c r="D162" i="11"/>
  <c r="E162" i="11" s="1"/>
  <c r="B163" i="11"/>
  <c r="B164" i="2"/>
  <c r="D163" i="2"/>
  <c r="E163" i="2" s="1"/>
  <c r="D164" i="8" l="1"/>
  <c r="E164" i="8" s="1"/>
  <c r="B165" i="8"/>
  <c r="B167" i="7"/>
  <c r="D166" i="7"/>
  <c r="E166" i="7" s="1"/>
  <c r="B164" i="11"/>
  <c r="D163" i="11"/>
  <c r="E163" i="11" s="1"/>
  <c r="B165" i="2"/>
  <c r="D164" i="2"/>
  <c r="E164" i="2" s="1"/>
  <c r="D165" i="8" l="1"/>
  <c r="E165" i="8" s="1"/>
  <c r="B166" i="8"/>
  <c r="B168" i="7"/>
  <c r="D167" i="7"/>
  <c r="E167" i="7" s="1"/>
  <c r="B165" i="11"/>
  <c r="D164" i="11"/>
  <c r="E164" i="11" s="1"/>
  <c r="B166" i="2"/>
  <c r="D165" i="2"/>
  <c r="E165" i="2" s="1"/>
  <c r="B167" i="8" l="1"/>
  <c r="D166" i="8"/>
  <c r="E166" i="8" s="1"/>
  <c r="B169" i="7"/>
  <c r="D168" i="7"/>
  <c r="E168" i="7" s="1"/>
  <c r="D165" i="11"/>
  <c r="E165" i="11" s="1"/>
  <c r="B166" i="11"/>
  <c r="B167" i="2"/>
  <c r="D166" i="2"/>
  <c r="E166" i="2" s="1"/>
  <c r="D167" i="8" l="1"/>
  <c r="E167" i="8" s="1"/>
  <c r="B168" i="8"/>
  <c r="B170" i="7"/>
  <c r="D169" i="7"/>
  <c r="E169" i="7" s="1"/>
  <c r="D166" i="11"/>
  <c r="E166" i="11" s="1"/>
  <c r="B167" i="11"/>
  <c r="B168" i="2"/>
  <c r="D167" i="2"/>
  <c r="E167" i="2" s="1"/>
  <c r="D168" i="8" l="1"/>
  <c r="E168" i="8" s="1"/>
  <c r="B169" i="8"/>
  <c r="B171" i="7"/>
  <c r="D170" i="7"/>
  <c r="E170" i="7" s="1"/>
  <c r="B168" i="11"/>
  <c r="D167" i="11"/>
  <c r="E167" i="11" s="1"/>
  <c r="B169" i="2"/>
  <c r="D168" i="2"/>
  <c r="E168" i="2" s="1"/>
  <c r="B170" i="8" l="1"/>
  <c r="D169" i="8"/>
  <c r="E169" i="8" s="1"/>
  <c r="B172" i="7"/>
  <c r="D171" i="7"/>
  <c r="E171" i="7" s="1"/>
  <c r="B169" i="11"/>
  <c r="D168" i="11"/>
  <c r="E168" i="11" s="1"/>
  <c r="B170" i="2"/>
  <c r="D169" i="2"/>
  <c r="E169" i="2" s="1"/>
  <c r="B171" i="8" l="1"/>
  <c r="D170" i="8"/>
  <c r="E170" i="8" s="1"/>
  <c r="B173" i="7"/>
  <c r="D172" i="7"/>
  <c r="E172" i="7" s="1"/>
  <c r="D169" i="11"/>
  <c r="E169" i="11" s="1"/>
  <c r="B170" i="11"/>
  <c r="B171" i="2"/>
  <c r="D170" i="2"/>
  <c r="E170" i="2" s="1"/>
  <c r="B172" i="8" l="1"/>
  <c r="D171" i="8"/>
  <c r="E171" i="8" s="1"/>
  <c r="B174" i="7"/>
  <c r="D173" i="7"/>
  <c r="E173" i="7" s="1"/>
  <c r="D170" i="11"/>
  <c r="E170" i="11" s="1"/>
  <c r="B171" i="11"/>
  <c r="B172" i="2"/>
  <c r="D171" i="2"/>
  <c r="E171" i="2" s="1"/>
  <c r="D172" i="8" l="1"/>
  <c r="E172" i="8" s="1"/>
  <c r="B173" i="8"/>
  <c r="B175" i="7"/>
  <c r="D174" i="7"/>
  <c r="E174" i="7" s="1"/>
  <c r="B172" i="11"/>
  <c r="D171" i="11"/>
  <c r="E171" i="11" s="1"/>
  <c r="B173" i="2"/>
  <c r="D172" i="2"/>
  <c r="E172" i="2" s="1"/>
  <c r="B174" i="8" l="1"/>
  <c r="D173" i="8"/>
  <c r="E173" i="8" s="1"/>
  <c r="D175" i="7"/>
  <c r="E175" i="7" s="1"/>
  <c r="B176" i="7"/>
  <c r="B173" i="11"/>
  <c r="D172" i="11"/>
  <c r="E172" i="11" s="1"/>
  <c r="B174" i="2"/>
  <c r="D173" i="2"/>
  <c r="E173" i="2" s="1"/>
  <c r="B175" i="8" l="1"/>
  <c r="D174" i="8"/>
  <c r="E174" i="8" s="1"/>
  <c r="D176" i="7"/>
  <c r="E176" i="7" s="1"/>
  <c r="B177" i="7"/>
  <c r="D173" i="11"/>
  <c r="E173" i="11" s="1"/>
  <c r="B174" i="11"/>
  <c r="B175" i="2"/>
  <c r="D174" i="2"/>
  <c r="E174" i="2" s="1"/>
  <c r="B176" i="8" l="1"/>
  <c r="D175" i="8"/>
  <c r="E175" i="8" s="1"/>
  <c r="B178" i="7"/>
  <c r="D177" i="7"/>
  <c r="E177" i="7" s="1"/>
  <c r="D174" i="11"/>
  <c r="E174" i="11" s="1"/>
  <c r="B175" i="11"/>
  <c r="B176" i="2"/>
  <c r="D175" i="2"/>
  <c r="E175" i="2" s="1"/>
  <c r="D176" i="8" l="1"/>
  <c r="E176" i="8" s="1"/>
  <c r="B177" i="8"/>
  <c r="B179" i="7"/>
  <c r="D178" i="7"/>
  <c r="E178" i="7" s="1"/>
  <c r="B176" i="11"/>
  <c r="D175" i="11"/>
  <c r="E175" i="11" s="1"/>
  <c r="B177" i="2"/>
  <c r="D176" i="2"/>
  <c r="E176" i="2" s="1"/>
  <c r="B178" i="8" l="1"/>
  <c r="D177" i="8"/>
  <c r="E177" i="8" s="1"/>
  <c r="D179" i="7"/>
  <c r="E179" i="7" s="1"/>
  <c r="B180" i="7"/>
  <c r="B177" i="11"/>
  <c r="D176" i="11"/>
  <c r="E176" i="11" s="1"/>
  <c r="B178" i="2"/>
  <c r="D177" i="2"/>
  <c r="E177" i="2" s="1"/>
  <c r="B179" i="8" l="1"/>
  <c r="D178" i="8"/>
  <c r="E178" i="8" s="1"/>
  <c r="D180" i="7"/>
  <c r="E180" i="7" s="1"/>
  <c r="B181" i="7"/>
  <c r="D177" i="11"/>
  <c r="E177" i="11" s="1"/>
  <c r="B178" i="11"/>
  <c r="B179" i="2"/>
  <c r="D178" i="2"/>
  <c r="E178" i="2" s="1"/>
  <c r="D179" i="8" l="1"/>
  <c r="E179" i="8" s="1"/>
  <c r="B180" i="8"/>
  <c r="B182" i="7"/>
  <c r="D181" i="7"/>
  <c r="E181" i="7" s="1"/>
  <c r="D178" i="11"/>
  <c r="E178" i="11" s="1"/>
  <c r="B179" i="11"/>
  <c r="B180" i="2"/>
  <c r="D179" i="2"/>
  <c r="E179" i="2" s="1"/>
  <c r="D180" i="8" l="1"/>
  <c r="E180" i="8" s="1"/>
  <c r="B181" i="8"/>
  <c r="B183" i="7"/>
  <c r="D182" i="7"/>
  <c r="E182" i="7" s="1"/>
  <c r="B180" i="11"/>
  <c r="D179" i="11"/>
  <c r="E179" i="11" s="1"/>
  <c r="B181" i="2"/>
  <c r="D180" i="2"/>
  <c r="E180" i="2" s="1"/>
  <c r="D181" i="8" l="1"/>
  <c r="E181" i="8" s="1"/>
  <c r="B182" i="8"/>
  <c r="B184" i="7"/>
  <c r="D183" i="7"/>
  <c r="E183" i="7" s="1"/>
  <c r="D180" i="11"/>
  <c r="E180" i="11" s="1"/>
  <c r="B181" i="11"/>
  <c r="B182" i="2"/>
  <c r="D181" i="2"/>
  <c r="E181" i="2" s="1"/>
  <c r="B183" i="8" l="1"/>
  <c r="D182" i="8"/>
  <c r="E182" i="8" s="1"/>
  <c r="B185" i="7"/>
  <c r="D184" i="7"/>
  <c r="E184" i="7" s="1"/>
  <c r="B182" i="11"/>
  <c r="D181" i="11"/>
  <c r="E181" i="11" s="1"/>
  <c r="B183" i="2"/>
  <c r="D182" i="2"/>
  <c r="E182" i="2" s="1"/>
  <c r="D128" i="9" l="1"/>
  <c r="D183" i="8"/>
  <c r="E183" i="8" s="1"/>
  <c r="B184" i="8"/>
  <c r="B186" i="7"/>
  <c r="D185" i="7"/>
  <c r="E185" i="7" s="1"/>
  <c r="D182" i="11"/>
  <c r="E182" i="11" s="1"/>
  <c r="B183" i="11"/>
  <c r="B184" i="2"/>
  <c r="D183" i="2"/>
  <c r="E183" i="2" s="1"/>
  <c r="D184" i="8" l="1"/>
  <c r="E184" i="8" s="1"/>
  <c r="B185" i="8"/>
  <c r="B187" i="7"/>
  <c r="D186" i="7"/>
  <c r="E186" i="7" s="1"/>
  <c r="B184" i="11"/>
  <c r="D183" i="11"/>
  <c r="E183" i="11" s="1"/>
  <c r="B185" i="2"/>
  <c r="D184" i="2"/>
  <c r="E184" i="2" s="1"/>
  <c r="B186" i="8" l="1"/>
  <c r="D185" i="8"/>
  <c r="E185" i="8" s="1"/>
  <c r="B188" i="7"/>
  <c r="D187" i="7"/>
  <c r="E187" i="7" s="1"/>
  <c r="D184" i="11"/>
  <c r="E184" i="11" s="1"/>
  <c r="B185" i="11"/>
  <c r="B186" i="2"/>
  <c r="D185" i="2"/>
  <c r="E185" i="2" s="1"/>
  <c r="B187" i="8" l="1"/>
  <c r="D186" i="8"/>
  <c r="E186" i="8" s="1"/>
  <c r="B189" i="7"/>
  <c r="D188" i="7"/>
  <c r="E188" i="7" s="1"/>
  <c r="B186" i="11"/>
  <c r="D185" i="11"/>
  <c r="E185" i="11" s="1"/>
  <c r="B187" i="2"/>
  <c r="D186" i="2"/>
  <c r="E186" i="2" s="1"/>
  <c r="D187" i="8" l="1"/>
  <c r="E187" i="8" s="1"/>
  <c r="B190" i="7"/>
  <c r="D189" i="7"/>
  <c r="E189" i="7" s="1"/>
  <c r="D186" i="11"/>
  <c r="E186" i="11" s="1"/>
  <c r="B187" i="11"/>
  <c r="B188" i="2"/>
  <c r="D187" i="2"/>
  <c r="E187" i="2" s="1"/>
  <c r="B191" i="7" l="1"/>
  <c r="D190" i="7"/>
  <c r="E190" i="7" s="1"/>
  <c r="B188" i="11"/>
  <c r="D187" i="11"/>
  <c r="E187" i="11" s="1"/>
  <c r="B189" i="2"/>
  <c r="D188" i="2"/>
  <c r="E188" i="2" s="1"/>
  <c r="B192" i="7" l="1"/>
  <c r="D191" i="7"/>
  <c r="E191" i="7" s="1"/>
  <c r="D188" i="11"/>
  <c r="E188" i="11" s="1"/>
  <c r="B189" i="11"/>
  <c r="B190" i="2"/>
  <c r="D189" i="2"/>
  <c r="E189" i="2" s="1"/>
  <c r="B193" i="7" l="1"/>
  <c r="D192" i="7"/>
  <c r="E192" i="7" s="1"/>
  <c r="B190" i="11"/>
  <c r="D189" i="11"/>
  <c r="E189" i="11" s="1"/>
  <c r="B191" i="2"/>
  <c r="D190" i="2"/>
  <c r="E190" i="2" s="1"/>
  <c r="B194" i="7" l="1"/>
  <c r="D193" i="7"/>
  <c r="E193" i="7" s="1"/>
  <c r="B191" i="11"/>
  <c r="D190" i="11"/>
  <c r="E190" i="11" s="1"/>
  <c r="B192" i="2"/>
  <c r="D191" i="2"/>
  <c r="E191" i="2" s="1"/>
  <c r="B195" i="7" l="1"/>
  <c r="D194" i="7"/>
  <c r="E194" i="7" s="1"/>
  <c r="B192" i="11"/>
  <c r="D191" i="11"/>
  <c r="E191" i="11" s="1"/>
  <c r="B193" i="2"/>
  <c r="D192" i="2"/>
  <c r="E192" i="2" s="1"/>
  <c r="B196" i="7" l="1"/>
  <c r="D195" i="7"/>
  <c r="E195" i="7" s="1"/>
  <c r="B193" i="11"/>
  <c r="D192" i="11"/>
  <c r="E192" i="11" s="1"/>
  <c r="B194" i="2"/>
  <c r="D193" i="2"/>
  <c r="E193" i="2" s="1"/>
  <c r="B197" i="7" l="1"/>
  <c r="D196" i="7"/>
  <c r="E196" i="7" s="1"/>
  <c r="B194" i="11"/>
  <c r="D193" i="11"/>
  <c r="E193" i="11" s="1"/>
  <c r="B195" i="2"/>
  <c r="D194" i="2"/>
  <c r="E194" i="2" s="1"/>
  <c r="B198" i="7" l="1"/>
  <c r="D197" i="7"/>
  <c r="E197" i="7" s="1"/>
  <c r="B195" i="11"/>
  <c r="D194" i="11"/>
  <c r="E194" i="11" s="1"/>
  <c r="B196" i="2"/>
  <c r="D195" i="2"/>
  <c r="E195" i="2" s="1"/>
  <c r="B199" i="7" l="1"/>
  <c r="D198" i="7"/>
  <c r="E198" i="7" s="1"/>
  <c r="B196" i="11"/>
  <c r="D195" i="11"/>
  <c r="E195" i="11" s="1"/>
  <c r="B197" i="2"/>
  <c r="D196" i="2"/>
  <c r="E196" i="2" s="1"/>
  <c r="B200" i="7" l="1"/>
  <c r="D199" i="7"/>
  <c r="E199" i="7" s="1"/>
  <c r="B197" i="11"/>
  <c r="D196" i="11"/>
  <c r="E196" i="11" s="1"/>
  <c r="B198" i="2"/>
  <c r="D197" i="2"/>
  <c r="E197" i="2" s="1"/>
  <c r="B201" i="7" l="1"/>
  <c r="D200" i="7"/>
  <c r="E200" i="7" s="1"/>
  <c r="B198" i="11"/>
  <c r="D197" i="11"/>
  <c r="E197" i="11" s="1"/>
  <c r="B199" i="2"/>
  <c r="D198" i="2"/>
  <c r="E198" i="2" s="1"/>
  <c r="B202" i="7" l="1"/>
  <c r="D201" i="7"/>
  <c r="E201" i="7" s="1"/>
  <c r="B199" i="11"/>
  <c r="D198" i="11"/>
  <c r="E198" i="11" s="1"/>
  <c r="B200" i="2"/>
  <c r="D199" i="2"/>
  <c r="E199" i="2" s="1"/>
  <c r="B203" i="7" l="1"/>
  <c r="D202" i="7"/>
  <c r="E202" i="7" s="1"/>
  <c r="B200" i="11"/>
  <c r="D199" i="11"/>
  <c r="E199" i="11" s="1"/>
  <c r="B201" i="2"/>
  <c r="D200" i="2"/>
  <c r="E200" i="2" s="1"/>
  <c r="B204" i="7" l="1"/>
  <c r="D203" i="7"/>
  <c r="E203" i="7" s="1"/>
  <c r="B201" i="11"/>
  <c r="D200" i="11"/>
  <c r="E200" i="11" s="1"/>
  <c r="B202" i="2"/>
  <c r="D201" i="2"/>
  <c r="E201" i="2" s="1"/>
  <c r="B205" i="7" l="1"/>
  <c r="D204" i="7"/>
  <c r="E204" i="7" s="1"/>
  <c r="B202" i="11"/>
  <c r="D201" i="11"/>
  <c r="E201" i="11" s="1"/>
  <c r="B203" i="2"/>
  <c r="D202" i="2"/>
  <c r="E202" i="2" s="1"/>
  <c r="B206" i="7" l="1"/>
  <c r="D205" i="7"/>
  <c r="E205" i="7" s="1"/>
  <c r="B203" i="11"/>
  <c r="D202" i="11"/>
  <c r="E202" i="11" s="1"/>
  <c r="B204" i="2"/>
  <c r="D203" i="2"/>
  <c r="E203" i="2" s="1"/>
  <c r="B207" i="7" l="1"/>
  <c r="D206" i="7"/>
  <c r="E206" i="7" s="1"/>
  <c r="B204" i="11"/>
  <c r="D203" i="11"/>
  <c r="E203" i="11" s="1"/>
  <c r="B205" i="2"/>
  <c r="D204" i="2"/>
  <c r="E204" i="2" s="1"/>
  <c r="B208" i="7" l="1"/>
  <c r="D207" i="7"/>
  <c r="E207" i="7" s="1"/>
  <c r="B205" i="11"/>
  <c r="D204" i="11"/>
  <c r="E204" i="11" s="1"/>
  <c r="B206" i="2"/>
  <c r="D205" i="2"/>
  <c r="E205" i="2" s="1"/>
  <c r="B209" i="7" l="1"/>
  <c r="D208" i="7"/>
  <c r="E208" i="7" s="1"/>
  <c r="B206" i="11"/>
  <c r="D205" i="11"/>
  <c r="E205" i="11" s="1"/>
  <c r="B207" i="2"/>
  <c r="D206" i="2"/>
  <c r="E206" i="2" s="1"/>
  <c r="B210" i="7" l="1"/>
  <c r="D209" i="7"/>
  <c r="E209" i="7" s="1"/>
  <c r="B207" i="11"/>
  <c r="D206" i="11"/>
  <c r="E206" i="11" s="1"/>
  <c r="B208" i="2"/>
  <c r="D207" i="2"/>
  <c r="E207" i="2" s="1"/>
  <c r="B211" i="7" l="1"/>
  <c r="D210" i="7"/>
  <c r="E210" i="7" s="1"/>
  <c r="B208" i="11"/>
  <c r="D207" i="11"/>
  <c r="E207" i="11" s="1"/>
  <c r="B209" i="2"/>
  <c r="D208" i="2"/>
  <c r="E208" i="2" s="1"/>
  <c r="B212" i="7" l="1"/>
  <c r="D211" i="7"/>
  <c r="E211" i="7" s="1"/>
  <c r="B209" i="11"/>
  <c r="D208" i="11"/>
  <c r="E208" i="11" s="1"/>
  <c r="B210" i="2"/>
  <c r="D209" i="2"/>
  <c r="E209" i="2" s="1"/>
  <c r="B213" i="7" l="1"/>
  <c r="D212" i="7"/>
  <c r="E212" i="7" s="1"/>
  <c r="B210" i="11"/>
  <c r="D209" i="11"/>
  <c r="E209" i="11" s="1"/>
  <c r="B211" i="2"/>
  <c r="D210" i="2"/>
  <c r="E210" i="2" s="1"/>
  <c r="B214" i="7" l="1"/>
  <c r="D213" i="7"/>
  <c r="E213" i="7" s="1"/>
  <c r="B211" i="11"/>
  <c r="D210" i="11"/>
  <c r="E210" i="11" s="1"/>
  <c r="B212" i="2"/>
  <c r="D211" i="2"/>
  <c r="E211" i="2" s="1"/>
  <c r="B215" i="7" l="1"/>
  <c r="D214" i="7"/>
  <c r="E214" i="7" s="1"/>
  <c r="B212" i="11"/>
  <c r="D211" i="11"/>
  <c r="E211" i="11" s="1"/>
  <c r="B213" i="2"/>
  <c r="D212" i="2"/>
  <c r="E212" i="2" s="1"/>
  <c r="B216" i="7" l="1"/>
  <c r="D215" i="7"/>
  <c r="E215" i="7" s="1"/>
  <c r="B213" i="11"/>
  <c r="D212" i="11"/>
  <c r="E212" i="11" s="1"/>
  <c r="B214" i="2"/>
  <c r="D213" i="2"/>
  <c r="E213" i="2" s="1"/>
  <c r="B217" i="7" l="1"/>
  <c r="D216" i="7"/>
  <c r="E216" i="7" s="1"/>
  <c r="B214" i="11"/>
  <c r="D213" i="11"/>
  <c r="E213" i="11" s="1"/>
  <c r="B215" i="2"/>
  <c r="D214" i="2"/>
  <c r="E214" i="2" s="1"/>
  <c r="B218" i="7" l="1"/>
  <c r="D217" i="7"/>
  <c r="E217" i="7" s="1"/>
  <c r="B215" i="11"/>
  <c r="D214" i="11"/>
  <c r="E214" i="11" s="1"/>
  <c r="B216" i="2"/>
  <c r="D215" i="2"/>
  <c r="E215" i="2" s="1"/>
  <c r="B219" i="7" l="1"/>
  <c r="D218" i="7"/>
  <c r="E218" i="7" s="1"/>
  <c r="B216" i="11"/>
  <c r="D215" i="11"/>
  <c r="E215" i="11" s="1"/>
  <c r="B217" i="2"/>
  <c r="D216" i="2"/>
  <c r="E216" i="2" s="1"/>
  <c r="B220" i="7" l="1"/>
  <c r="D219" i="7"/>
  <c r="E219" i="7" s="1"/>
  <c r="B217" i="11"/>
  <c r="D216" i="11"/>
  <c r="E216" i="11" s="1"/>
  <c r="B218" i="2"/>
  <c r="D217" i="2"/>
  <c r="E217" i="2" s="1"/>
  <c r="B221" i="7" l="1"/>
  <c r="D220" i="7"/>
  <c r="E220" i="7" s="1"/>
  <c r="B218" i="11"/>
  <c r="D217" i="11"/>
  <c r="E217" i="11" s="1"/>
  <c r="B219" i="2"/>
  <c r="D218" i="2"/>
  <c r="E218" i="2" s="1"/>
  <c r="B222" i="7" l="1"/>
  <c r="D221" i="7"/>
  <c r="E221" i="7" s="1"/>
  <c r="B219" i="11"/>
  <c r="D218" i="11"/>
  <c r="E218" i="11" s="1"/>
  <c r="B220" i="2"/>
  <c r="D219" i="2"/>
  <c r="E219" i="2" s="1"/>
  <c r="B223" i="7" l="1"/>
  <c r="D222" i="7"/>
  <c r="E222" i="7" s="1"/>
  <c r="B220" i="11"/>
  <c r="D219" i="11"/>
  <c r="E219" i="11" s="1"/>
  <c r="B221" i="2"/>
  <c r="D220" i="2"/>
  <c r="E220" i="2" s="1"/>
  <c r="B224" i="7" l="1"/>
  <c r="D223" i="7"/>
  <c r="E223" i="7" s="1"/>
  <c r="B221" i="11"/>
  <c r="D220" i="11"/>
  <c r="E220" i="11" s="1"/>
  <c r="B222" i="2"/>
  <c r="D221" i="2"/>
  <c r="E221" i="2" s="1"/>
  <c r="D224" i="7" l="1"/>
  <c r="E224" i="7" s="1"/>
  <c r="B225" i="7"/>
  <c r="B222" i="11"/>
  <c r="D221" i="11"/>
  <c r="E221" i="11" s="1"/>
  <c r="B223" i="2"/>
  <c r="D222" i="2"/>
  <c r="E222" i="2" s="1"/>
  <c r="D225" i="7" l="1"/>
  <c r="E225" i="7" s="1"/>
  <c r="B226" i="7"/>
  <c r="B223" i="11"/>
  <c r="D222" i="11"/>
  <c r="E222" i="11" s="1"/>
  <c r="B224" i="2"/>
  <c r="D223" i="2"/>
  <c r="E223" i="2" s="1"/>
  <c r="B227" i="7" l="1"/>
  <c r="D226" i="7"/>
  <c r="E226" i="7" s="1"/>
  <c r="B224" i="11"/>
  <c r="D223" i="11"/>
  <c r="E223" i="11" s="1"/>
  <c r="B225" i="2"/>
  <c r="D224" i="2"/>
  <c r="E224" i="2" s="1"/>
  <c r="B228" i="7" l="1"/>
  <c r="D227" i="7"/>
  <c r="E227" i="7" s="1"/>
  <c r="B225" i="11"/>
  <c r="D224" i="11"/>
  <c r="E224" i="11" s="1"/>
  <c r="B226" i="2"/>
  <c r="D225" i="2"/>
  <c r="E225" i="2" s="1"/>
  <c r="D228" i="7" l="1"/>
  <c r="E228" i="7" s="1"/>
  <c r="B229" i="7"/>
  <c r="B226" i="11"/>
  <c r="D225" i="11"/>
  <c r="E225" i="11" s="1"/>
  <c r="B227" i="2"/>
  <c r="D226" i="2"/>
  <c r="E226" i="2" s="1"/>
  <c r="D229" i="7" l="1"/>
  <c r="E229" i="7" s="1"/>
  <c r="B230" i="7"/>
  <c r="B227" i="11"/>
  <c r="D226" i="11"/>
  <c r="E226" i="11" s="1"/>
  <c r="B228" i="2"/>
  <c r="D227" i="2"/>
  <c r="E227" i="2" s="1"/>
  <c r="B231" i="7" l="1"/>
  <c r="D230" i="7"/>
  <c r="E230" i="7" s="1"/>
  <c r="B228" i="11"/>
  <c r="D227" i="11"/>
  <c r="E227" i="11" s="1"/>
  <c r="B229" i="2"/>
  <c r="D228" i="2"/>
  <c r="E228" i="2" s="1"/>
  <c r="B232" i="7" l="1"/>
  <c r="D231" i="7"/>
  <c r="E231" i="7" s="1"/>
  <c r="B229" i="11"/>
  <c r="D228" i="11"/>
  <c r="E228" i="11" s="1"/>
  <c r="B230" i="2"/>
  <c r="D229" i="2"/>
  <c r="E229" i="2" s="1"/>
  <c r="D232" i="7" l="1"/>
  <c r="E232" i="7" s="1"/>
  <c r="B233" i="7"/>
  <c r="B230" i="11"/>
  <c r="D229" i="11"/>
  <c r="E229" i="11" s="1"/>
  <c r="B231" i="2"/>
  <c r="D230" i="2"/>
  <c r="E230" i="2" s="1"/>
  <c r="D233" i="7" l="1"/>
  <c r="E233" i="7" s="1"/>
  <c r="B234" i="7"/>
  <c r="B231" i="11"/>
  <c r="D230" i="11"/>
  <c r="E230" i="11" s="1"/>
  <c r="B232" i="2"/>
  <c r="D231" i="2"/>
  <c r="E231" i="2" s="1"/>
  <c r="B235" i="7" l="1"/>
  <c r="D234" i="7"/>
  <c r="E234" i="7" s="1"/>
  <c r="B232" i="11"/>
  <c r="D231" i="11"/>
  <c r="E231" i="11" s="1"/>
  <c r="B233" i="2"/>
  <c r="D232" i="2"/>
  <c r="E232" i="2" s="1"/>
  <c r="B236" i="7" l="1"/>
  <c r="D235" i="7"/>
  <c r="E235" i="7" s="1"/>
  <c r="B233" i="11"/>
  <c r="D232" i="11"/>
  <c r="E232" i="11" s="1"/>
  <c r="B234" i="2"/>
  <c r="D233" i="2"/>
  <c r="E233" i="2" s="1"/>
  <c r="D236" i="7" l="1"/>
  <c r="E236" i="7" s="1"/>
  <c r="B237" i="7"/>
  <c r="B234" i="11"/>
  <c r="D233" i="11"/>
  <c r="E233" i="11" s="1"/>
  <c r="B235" i="2"/>
  <c r="D234" i="2"/>
  <c r="E234" i="2" s="1"/>
  <c r="D237" i="7" l="1"/>
  <c r="E237" i="7" s="1"/>
  <c r="B238" i="7"/>
  <c r="B235" i="11"/>
  <c r="D234" i="11"/>
  <c r="E234" i="11" s="1"/>
  <c r="B236" i="2"/>
  <c r="D235" i="2"/>
  <c r="E235" i="2" s="1"/>
  <c r="B239" i="7" l="1"/>
  <c r="D238" i="7"/>
  <c r="E238" i="7" s="1"/>
  <c r="D235" i="11"/>
  <c r="E235" i="11" s="1"/>
  <c r="B236" i="11"/>
  <c r="D236" i="2"/>
  <c r="E236" i="2" s="1"/>
  <c r="B237" i="2"/>
  <c r="B240" i="7" l="1"/>
  <c r="D239" i="7"/>
  <c r="E239" i="7" s="1"/>
  <c r="D236" i="11"/>
  <c r="E236" i="11" s="1"/>
  <c r="B237" i="11"/>
  <c r="D237" i="2"/>
  <c r="E237" i="2" s="1"/>
  <c r="B238" i="2"/>
  <c r="D240" i="7" l="1"/>
  <c r="E240" i="7" s="1"/>
  <c r="B241" i="7"/>
  <c r="B238" i="11"/>
  <c r="D237" i="11"/>
  <c r="E237" i="11" s="1"/>
  <c r="B239" i="2"/>
  <c r="D238" i="2"/>
  <c r="E238" i="2" s="1"/>
  <c r="D241" i="7" l="1"/>
  <c r="E241" i="7" s="1"/>
  <c r="B242" i="7"/>
  <c r="B239" i="11"/>
  <c r="D238" i="11"/>
  <c r="E238" i="11" s="1"/>
  <c r="B240" i="2"/>
  <c r="D239" i="2"/>
  <c r="E239" i="2" s="1"/>
  <c r="B243" i="7" l="1"/>
  <c r="D242" i="7"/>
  <c r="E242" i="7" s="1"/>
  <c r="D239" i="11"/>
  <c r="E239" i="11" s="1"/>
  <c r="B240" i="11"/>
  <c r="B241" i="2"/>
  <c r="D240" i="2"/>
  <c r="E240" i="2" s="1"/>
  <c r="B244" i="7" l="1"/>
  <c r="D243" i="7"/>
  <c r="E243" i="7" s="1"/>
  <c r="D240" i="11"/>
  <c r="E240" i="11" s="1"/>
  <c r="B241" i="11"/>
  <c r="B242" i="2"/>
  <c r="D241" i="2"/>
  <c r="E241" i="2" s="1"/>
  <c r="D244" i="7" l="1"/>
  <c r="E244" i="7" s="1"/>
  <c r="B245" i="7"/>
  <c r="B242" i="11"/>
  <c r="D241" i="11"/>
  <c r="E241" i="11" s="1"/>
  <c r="B243" i="2"/>
  <c r="D242" i="2"/>
  <c r="E242" i="2" s="1"/>
  <c r="D245" i="7" l="1"/>
  <c r="E245" i="7" s="1"/>
  <c r="B246" i="7"/>
  <c r="B243" i="11"/>
  <c r="D242" i="11"/>
  <c r="E242" i="11" s="1"/>
  <c r="B244" i="2"/>
  <c r="D243" i="2"/>
  <c r="E243" i="2" s="1"/>
  <c r="B247" i="7" l="1"/>
  <c r="D246" i="7"/>
  <c r="E246" i="7" s="1"/>
  <c r="B244" i="11"/>
  <c r="D243" i="11"/>
  <c r="E243" i="11" s="1"/>
  <c r="B245" i="2"/>
  <c r="D244" i="2"/>
  <c r="E244" i="2" s="1"/>
  <c r="D247" i="7" l="1"/>
  <c r="E247" i="7" s="1"/>
  <c r="B245" i="11"/>
  <c r="D244" i="11"/>
  <c r="E244" i="11" s="1"/>
  <c r="B246" i="2"/>
  <c r="D245" i="2"/>
  <c r="E245" i="2" s="1"/>
  <c r="B246" i="11" l="1"/>
  <c r="D245" i="11"/>
  <c r="E245" i="11" s="1"/>
  <c r="B247" i="2"/>
  <c r="D246" i="2"/>
  <c r="E246" i="2" s="1"/>
  <c r="D188" i="8" l="1"/>
  <c r="B247" i="11"/>
  <c r="D246" i="11"/>
  <c r="E246" i="11" s="1"/>
  <c r="B248" i="2"/>
  <c r="D247" i="2"/>
  <c r="E247" i="2" s="1"/>
  <c r="B248" i="11" l="1"/>
  <c r="D247" i="11"/>
  <c r="E247" i="11" s="1"/>
  <c r="B249" i="2"/>
  <c r="D248" i="2"/>
  <c r="E248" i="2" s="1"/>
  <c r="B249" i="11" l="1"/>
  <c r="D248" i="11"/>
  <c r="E248" i="11" s="1"/>
  <c r="B250" i="2"/>
  <c r="D249" i="2"/>
  <c r="E249" i="2" s="1"/>
  <c r="B250" i="11" l="1"/>
  <c r="D249" i="11"/>
  <c r="E249" i="11" s="1"/>
  <c r="B251" i="2"/>
  <c r="D250" i="2"/>
  <c r="E250" i="2" s="1"/>
  <c r="B251" i="11" l="1"/>
  <c r="D250" i="11"/>
  <c r="E250" i="11" s="1"/>
  <c r="B252" i="2"/>
  <c r="D251" i="2"/>
  <c r="E251" i="2" s="1"/>
  <c r="B252" i="11" l="1"/>
  <c r="D251" i="11"/>
  <c r="E251" i="11" s="1"/>
  <c r="B253" i="2"/>
  <c r="D252" i="2"/>
  <c r="E252" i="2" s="1"/>
  <c r="B253" i="11" l="1"/>
  <c r="D252" i="11"/>
  <c r="E252" i="11" s="1"/>
  <c r="B254" i="2"/>
  <c r="D253" i="2"/>
  <c r="E253" i="2" s="1"/>
  <c r="B254" i="11" l="1"/>
  <c r="D253" i="11"/>
  <c r="E253" i="11" s="1"/>
  <c r="D254" i="2"/>
  <c r="E254" i="2" s="1"/>
  <c r="B255" i="2"/>
  <c r="B255" i="11" l="1"/>
  <c r="D254" i="11"/>
  <c r="E254" i="11" s="1"/>
  <c r="D255" i="2"/>
  <c r="E255" i="2" s="1"/>
  <c r="B256" i="2"/>
  <c r="B256" i="11" l="1"/>
  <c r="D255" i="11"/>
  <c r="E255" i="11" s="1"/>
  <c r="D256" i="2"/>
  <c r="E256" i="2" s="1"/>
  <c r="B257" i="2"/>
  <c r="B257" i="11" l="1"/>
  <c r="D256" i="11"/>
  <c r="E256" i="11" s="1"/>
  <c r="D257" i="2"/>
  <c r="E257" i="2" s="1"/>
  <c r="B258" i="2"/>
  <c r="B258" i="11" l="1"/>
  <c r="D257" i="11"/>
  <c r="E257" i="11" s="1"/>
  <c r="D258" i="2"/>
  <c r="E258" i="2" s="1"/>
  <c r="B259" i="2"/>
  <c r="B259" i="11" l="1"/>
  <c r="D258" i="11"/>
  <c r="E258" i="11" s="1"/>
  <c r="D259" i="2"/>
  <c r="E259" i="2" s="1"/>
  <c r="B260" i="2"/>
  <c r="B260" i="11" l="1"/>
  <c r="D259" i="11"/>
  <c r="E259" i="11" s="1"/>
  <c r="D260" i="2"/>
  <c r="E260" i="2" s="1"/>
  <c r="B261" i="2"/>
  <c r="B261" i="11" l="1"/>
  <c r="D260" i="11"/>
  <c r="E260" i="11" s="1"/>
  <c r="D261" i="2"/>
  <c r="E261" i="2" s="1"/>
  <c r="B262" i="2"/>
  <c r="D261" i="11" l="1"/>
  <c r="E261" i="11" s="1"/>
  <c r="B262" i="11"/>
  <c r="D262" i="2"/>
  <c r="E262" i="2" s="1"/>
  <c r="B263" i="2"/>
  <c r="D262" i="11" l="1"/>
  <c r="E262" i="11" s="1"/>
  <c r="B263" i="11"/>
  <c r="D263" i="2"/>
  <c r="E263" i="2" s="1"/>
  <c r="B264" i="2"/>
  <c r="D263" i="11" l="1"/>
  <c r="E263" i="11" s="1"/>
  <c r="B264" i="11"/>
  <c r="D264" i="2"/>
  <c r="E264" i="2" s="1"/>
  <c r="B265" i="2"/>
  <c r="D264" i="11" l="1"/>
  <c r="E264" i="11" s="1"/>
  <c r="B265" i="11"/>
  <c r="D265" i="2"/>
  <c r="E265" i="2" s="1"/>
  <c r="B266" i="2"/>
  <c r="D265" i="11" l="1"/>
  <c r="E265" i="11" s="1"/>
  <c r="B266" i="11"/>
  <c r="D266" i="2"/>
  <c r="E266" i="2" s="1"/>
  <c r="B267" i="2"/>
  <c r="D266" i="11" l="1"/>
  <c r="E266" i="11" s="1"/>
  <c r="B267" i="11"/>
  <c r="D267" i="2"/>
  <c r="E267" i="2" s="1"/>
  <c r="B268" i="2"/>
  <c r="D267" i="11" l="1"/>
  <c r="E267" i="11" s="1"/>
  <c r="B268" i="11"/>
  <c r="D268" i="2"/>
  <c r="E268" i="2" s="1"/>
  <c r="B269" i="2"/>
  <c r="D268" i="11" l="1"/>
  <c r="E268" i="11" s="1"/>
  <c r="B269" i="11"/>
  <c r="D269" i="2"/>
  <c r="E269" i="2" s="1"/>
  <c r="B270" i="2"/>
  <c r="D269" i="11" l="1"/>
  <c r="E269" i="11" s="1"/>
  <c r="B270" i="11"/>
  <c r="D270" i="2"/>
  <c r="E270" i="2" s="1"/>
  <c r="B271" i="2"/>
  <c r="D270" i="11" l="1"/>
  <c r="E270" i="11" s="1"/>
  <c r="B271" i="11"/>
  <c r="D271" i="2"/>
  <c r="E271" i="2" s="1"/>
  <c r="B272" i="2"/>
  <c r="D271" i="11" l="1"/>
  <c r="E271" i="11" s="1"/>
  <c r="B272" i="11"/>
  <c r="D272" i="2"/>
  <c r="E272" i="2" s="1"/>
  <c r="B273" i="2"/>
  <c r="D272" i="11" l="1"/>
  <c r="E272" i="11" s="1"/>
  <c r="B273" i="11"/>
  <c r="D273" i="2"/>
  <c r="E273" i="2" s="1"/>
  <c r="B274" i="2"/>
  <c r="D273" i="11" l="1"/>
  <c r="E273" i="11" s="1"/>
  <c r="B274" i="11"/>
  <c r="D274" i="2"/>
  <c r="E274" i="2" s="1"/>
  <c r="B275" i="2"/>
  <c r="D274" i="11" l="1"/>
  <c r="E274" i="11" s="1"/>
  <c r="B275" i="11"/>
  <c r="D275" i="2"/>
  <c r="E275" i="2" s="1"/>
  <c r="B276" i="2"/>
  <c r="D275" i="11" l="1"/>
  <c r="E275" i="11" s="1"/>
  <c r="B276" i="11"/>
  <c r="D276" i="2"/>
  <c r="E276" i="2" s="1"/>
  <c r="B277" i="2"/>
  <c r="D276" i="11" l="1"/>
  <c r="E276" i="11" s="1"/>
  <c r="B277" i="11"/>
  <c r="D277" i="2"/>
  <c r="E277" i="2" s="1"/>
  <c r="B278" i="2"/>
  <c r="D277" i="11" l="1"/>
  <c r="E277" i="11" s="1"/>
  <c r="B278" i="11"/>
  <c r="D278" i="2"/>
  <c r="E278" i="2" s="1"/>
  <c r="B279" i="2"/>
  <c r="D278" i="11" l="1"/>
  <c r="E278" i="11" s="1"/>
  <c r="B279" i="11"/>
  <c r="D279" i="2"/>
  <c r="E279" i="2" s="1"/>
  <c r="B280" i="2"/>
  <c r="D279" i="11" l="1"/>
  <c r="E279" i="11" s="1"/>
  <c r="B280" i="11"/>
  <c r="B281" i="2"/>
  <c r="D280" i="2"/>
  <c r="E280" i="2" s="1"/>
  <c r="D280" i="11" l="1"/>
  <c r="E280" i="11" s="1"/>
  <c r="B281" i="11"/>
  <c r="B282" i="2"/>
  <c r="D281" i="2"/>
  <c r="E281" i="2" s="1"/>
  <c r="D281" i="11" l="1"/>
  <c r="E281" i="11" s="1"/>
  <c r="B282" i="11"/>
  <c r="B283" i="2"/>
  <c r="D282" i="2"/>
  <c r="E282" i="2" s="1"/>
  <c r="D282" i="11" l="1"/>
  <c r="E282" i="11" s="1"/>
  <c r="B283" i="11"/>
  <c r="D283" i="2"/>
  <c r="E283" i="2" s="1"/>
  <c r="B284" i="2"/>
  <c r="D283" i="11" l="1"/>
  <c r="E283" i="11" s="1"/>
  <c r="B284" i="11"/>
  <c r="B285" i="2"/>
  <c r="D284" i="2"/>
  <c r="E284" i="2" s="1"/>
  <c r="D284" i="11" l="1"/>
  <c r="E284" i="11" s="1"/>
  <c r="B285" i="11"/>
  <c r="B286" i="2"/>
  <c r="D285" i="2"/>
  <c r="E285" i="2" s="1"/>
  <c r="B286" i="11" l="1"/>
  <c r="D285" i="11"/>
  <c r="E285" i="11" s="1"/>
  <c r="B287" i="2"/>
  <c r="D286" i="2"/>
  <c r="E286" i="2" s="1"/>
  <c r="B287" i="11" l="1"/>
  <c r="D286" i="11"/>
  <c r="E286" i="11" s="1"/>
  <c r="D287" i="2"/>
  <c r="E287" i="2" s="1"/>
  <c r="B288" i="2"/>
  <c r="D287" i="11" l="1"/>
  <c r="E287" i="11" s="1"/>
  <c r="B288" i="11"/>
  <c r="B289" i="2"/>
  <c r="D288" i="2"/>
  <c r="E288" i="2" s="1"/>
  <c r="D288" i="11" l="1"/>
  <c r="E288" i="11" s="1"/>
  <c r="B289" i="11"/>
  <c r="B290" i="2"/>
  <c r="D289" i="2"/>
  <c r="E289" i="2" s="1"/>
  <c r="B290" i="11" l="1"/>
  <c r="D289" i="11"/>
  <c r="E289" i="11" s="1"/>
  <c r="B291" i="2"/>
  <c r="D290" i="2"/>
  <c r="E290" i="2" s="1"/>
  <c r="B291" i="11" l="1"/>
  <c r="D290" i="11"/>
  <c r="E290" i="11" s="1"/>
  <c r="D291" i="2"/>
  <c r="E291" i="2" s="1"/>
  <c r="B292" i="2"/>
  <c r="D291" i="11" l="1"/>
  <c r="E291" i="11" s="1"/>
  <c r="B292" i="11"/>
  <c r="B293" i="2"/>
  <c r="D292" i="2"/>
  <c r="E292" i="2" s="1"/>
  <c r="D292" i="11" l="1"/>
  <c r="E292" i="11" s="1"/>
  <c r="B293" i="11"/>
  <c r="B294" i="2"/>
  <c r="D293" i="2"/>
  <c r="E293" i="2" s="1"/>
  <c r="B294" i="11" l="1"/>
  <c r="D293" i="11"/>
  <c r="E293" i="11" s="1"/>
  <c r="D294" i="2"/>
  <c r="E294" i="2" s="1"/>
  <c r="B295" i="2"/>
  <c r="B295" i="11" l="1"/>
  <c r="D294" i="11"/>
  <c r="E294" i="11" s="1"/>
  <c r="B296" i="2"/>
  <c r="D295" i="2"/>
  <c r="E295" i="2" s="1"/>
  <c r="D295" i="11" l="1"/>
  <c r="E295" i="11" s="1"/>
  <c r="B296" i="11"/>
  <c r="D296" i="2"/>
  <c r="E296" i="2" s="1"/>
  <c r="B297" i="2"/>
  <c r="D296" i="11" l="1"/>
  <c r="E296" i="11" s="1"/>
  <c r="B297" i="11"/>
  <c r="B298" i="2"/>
  <c r="D297" i="2"/>
  <c r="E297" i="2" s="1"/>
  <c r="B298" i="11" l="1"/>
  <c r="D297" i="11"/>
  <c r="E297" i="11" s="1"/>
  <c r="D298" i="2"/>
  <c r="E298" i="2" s="1"/>
  <c r="B299" i="2"/>
  <c r="B299" i="11" l="1"/>
  <c r="D298" i="11"/>
  <c r="E298" i="11" s="1"/>
  <c r="B300" i="2"/>
  <c r="D299" i="2"/>
  <c r="E299" i="2" s="1"/>
  <c r="D299" i="11" l="1"/>
  <c r="E299" i="11" s="1"/>
  <c r="B300" i="11"/>
  <c r="D300" i="2"/>
  <c r="E300" i="2" s="1"/>
  <c r="B301" i="2"/>
  <c r="D300" i="11" l="1"/>
  <c r="E300" i="11" s="1"/>
  <c r="B301" i="11"/>
  <c r="B302" i="2"/>
  <c r="D301" i="2"/>
  <c r="E301" i="2" s="1"/>
  <c r="B302" i="11" l="1"/>
  <c r="D301" i="11"/>
  <c r="E301" i="11" s="1"/>
  <c r="D302" i="2"/>
  <c r="E302" i="2" s="1"/>
  <c r="B303" i="2"/>
  <c r="B303" i="11" l="1"/>
  <c r="D302" i="11"/>
  <c r="E302" i="11" s="1"/>
  <c r="B304" i="2"/>
  <c r="D303" i="2"/>
  <c r="E303" i="2" s="1"/>
  <c r="D303" i="11" l="1"/>
  <c r="E303" i="11" s="1"/>
  <c r="B304" i="11"/>
  <c r="D304" i="2"/>
  <c r="E304" i="2" s="1"/>
  <c r="B305" i="2"/>
  <c r="D248" i="7" l="1"/>
  <c r="B305" i="11"/>
  <c r="D304" i="11"/>
  <c r="E304" i="11" s="1"/>
  <c r="B306" i="2"/>
  <c r="D305" i="2"/>
  <c r="E305" i="2" s="1"/>
  <c r="D305" i="11" l="1"/>
  <c r="E305" i="11" s="1"/>
  <c r="B306" i="11"/>
  <c r="D306" i="2"/>
  <c r="E306" i="2" s="1"/>
  <c r="B307" i="2"/>
  <c r="B307" i="11" l="1"/>
  <c r="D306" i="11"/>
  <c r="E306" i="11" s="1"/>
  <c r="B308" i="2"/>
  <c r="D307" i="2"/>
  <c r="E307" i="2" s="1"/>
  <c r="D307" i="11" l="1"/>
  <c r="E307" i="11" s="1"/>
  <c r="D308" i="2"/>
  <c r="E308" i="2" s="1"/>
  <c r="B309" i="2"/>
  <c r="B310" i="2" l="1"/>
  <c r="D309" i="2"/>
  <c r="E309" i="2" s="1"/>
  <c r="D310" i="2" l="1"/>
  <c r="E310" i="2" s="1"/>
  <c r="B311" i="2"/>
  <c r="B312" i="2" l="1"/>
  <c r="D311" i="2"/>
  <c r="E311" i="2" s="1"/>
  <c r="D312" i="2" l="1"/>
  <c r="E312" i="2" s="1"/>
  <c r="B313" i="2"/>
  <c r="B314" i="2" l="1"/>
  <c r="D313" i="2"/>
  <c r="E313" i="2" s="1"/>
  <c r="B8" i="10"/>
  <c r="C8" i="10" s="1"/>
  <c r="D314" i="2" l="1"/>
  <c r="E314" i="2" s="1"/>
  <c r="B315" i="2"/>
  <c r="C11" i="10"/>
  <c r="C10" i="10"/>
  <c r="C9" i="10"/>
  <c r="C12" i="10"/>
  <c r="B9" i="10"/>
  <c r="B316" i="2" l="1"/>
  <c r="D315" i="2"/>
  <c r="E315" i="2" s="1"/>
  <c r="D9" i="10"/>
  <c r="E9" i="10" s="1"/>
  <c r="D316" i="2" l="1"/>
  <c r="E316" i="2" s="1"/>
  <c r="B317" i="2"/>
  <c r="D10" i="10"/>
  <c r="E10" i="10" s="1"/>
  <c r="B318" i="2" l="1"/>
  <c r="D317" i="2"/>
  <c r="E317" i="2" s="1"/>
  <c r="D11" i="10"/>
  <c r="E11" i="10" s="1"/>
  <c r="D318" i="2" l="1"/>
  <c r="E318" i="2" s="1"/>
  <c r="B319" i="2"/>
  <c r="B13" i="10"/>
  <c r="D12" i="10"/>
  <c r="E12" i="10" s="1"/>
  <c r="B320" i="2" l="1"/>
  <c r="D319" i="2"/>
  <c r="E319" i="2" s="1"/>
  <c r="D13" i="10"/>
  <c r="D320" i="2" l="1"/>
  <c r="E320" i="2" s="1"/>
  <c r="B321" i="2"/>
  <c r="C14" i="10"/>
  <c r="D14" i="10"/>
  <c r="E8" i="10"/>
  <c r="B2" i="9"/>
  <c r="B322" i="2" l="1"/>
  <c r="D321" i="2"/>
  <c r="E321" i="2" s="1"/>
  <c r="D15" i="10"/>
  <c r="E15" i="10" s="1"/>
  <c r="E14" i="10"/>
  <c r="D322" i="2" l="1"/>
  <c r="E322" i="2" s="1"/>
  <c r="B323" i="2"/>
  <c r="C16" i="10"/>
  <c r="D16" i="10"/>
  <c r="B324" i="2" l="1"/>
  <c r="D323" i="2"/>
  <c r="E323" i="2" s="1"/>
  <c r="B18" i="10"/>
  <c r="E16" i="10"/>
  <c r="D17" i="10"/>
  <c r="D324" i="2" l="1"/>
  <c r="E324" i="2" s="1"/>
  <c r="B325" i="2"/>
  <c r="B19" i="10"/>
  <c r="B20" i="10" s="1"/>
  <c r="B21" i="10" s="1"/>
  <c r="B22" i="10" s="1"/>
  <c r="B23" i="10" s="1"/>
  <c r="B326" i="2" l="1"/>
  <c r="D325" i="2"/>
  <c r="E325" i="2" s="1"/>
  <c r="E13" i="10"/>
  <c r="D326" i="2" l="1"/>
  <c r="E326" i="2" s="1"/>
  <c r="B327" i="2"/>
  <c r="E17" i="10"/>
  <c r="D327" i="2" l="1"/>
  <c r="E327" i="2" s="1"/>
  <c r="B328" i="2"/>
  <c r="D18" i="10"/>
  <c r="E18" i="10" s="1"/>
  <c r="D328" i="2" l="1"/>
  <c r="E328" i="2" s="1"/>
  <c r="B329" i="2"/>
  <c r="D19" i="10"/>
  <c r="E19" i="10" s="1"/>
  <c r="D329" i="2" l="1"/>
  <c r="E329" i="2" s="1"/>
  <c r="B330" i="2"/>
  <c r="D20" i="10"/>
  <c r="E20" i="10" s="1"/>
  <c r="D330" i="2" l="1"/>
  <c r="E330" i="2" s="1"/>
  <c r="B331" i="2"/>
  <c r="D21" i="10"/>
  <c r="E21" i="10" s="1"/>
  <c r="D331" i="2" l="1"/>
  <c r="E331" i="2" s="1"/>
  <c r="B332" i="2"/>
  <c r="B24" i="10"/>
  <c r="D22" i="10"/>
  <c r="E22" i="10" s="1"/>
  <c r="D332" i="2" l="1"/>
  <c r="E332" i="2" s="1"/>
  <c r="B333" i="2"/>
  <c r="B25" i="10"/>
  <c r="D23" i="10"/>
  <c r="E23" i="10" s="1"/>
  <c r="D333" i="2" l="1"/>
  <c r="E333" i="2" s="1"/>
  <c r="B334" i="2"/>
  <c r="B26" i="10"/>
  <c r="B27" i="10" s="1"/>
  <c r="B28" i="10" s="1"/>
  <c r="B29" i="10" s="1"/>
  <c r="B30" i="10"/>
  <c r="D24" i="10"/>
  <c r="E24" i="10" s="1"/>
  <c r="D334" i="2" l="1"/>
  <c r="E334" i="2" s="1"/>
  <c r="B335" i="2"/>
  <c r="B31" i="10"/>
  <c r="D25" i="10"/>
  <c r="E25" i="10" s="1"/>
  <c r="D335" i="2" l="1"/>
  <c r="E335" i="2" s="1"/>
  <c r="B336" i="2"/>
  <c r="B32" i="10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44" i="10" s="1"/>
  <c r="B45" i="10" s="1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B62" i="10" s="1"/>
  <c r="B63" i="10" s="1"/>
  <c r="B64" i="10" s="1"/>
  <c r="B65" i="10" s="1"/>
  <c r="B66" i="10" s="1"/>
  <c r="B67" i="10" s="1"/>
  <c r="B68" i="10" s="1"/>
  <c r="B69" i="10" s="1"/>
  <c r="B70" i="10" s="1"/>
  <c r="B71" i="10" s="1"/>
  <c r="B72" i="10" s="1"/>
  <c r="B73" i="10" s="1"/>
  <c r="B74" i="10" s="1"/>
  <c r="B75" i="10" s="1"/>
  <c r="B76" i="10" s="1"/>
  <c r="B77" i="10" s="1"/>
  <c r="B78" i="10" s="1"/>
  <c r="B79" i="10" s="1"/>
  <c r="B80" i="10" s="1"/>
  <c r="B81" i="10" s="1"/>
  <c r="B82" i="10" s="1"/>
  <c r="B83" i="10" s="1"/>
  <c r="B84" i="10" s="1"/>
  <c r="B85" i="10" s="1"/>
  <c r="B86" i="10" s="1"/>
  <c r="B87" i="10" s="1"/>
  <c r="B88" i="10" s="1"/>
  <c r="B89" i="10" s="1"/>
  <c r="B90" i="10" s="1"/>
  <c r="B91" i="10" s="1"/>
  <c r="B92" i="10" s="1"/>
  <c r="B93" i="10" s="1"/>
  <c r="B94" i="10" s="1"/>
  <c r="B95" i="10" s="1"/>
  <c r="B96" i="10" s="1"/>
  <c r="B97" i="10" s="1"/>
  <c r="B98" i="10" s="1"/>
  <c r="B99" i="10" s="1"/>
  <c r="B100" i="10" s="1"/>
  <c r="B101" i="10" s="1"/>
  <c r="B102" i="10" s="1"/>
  <c r="B103" i="10" s="1"/>
  <c r="B104" i="10" s="1"/>
  <c r="B105" i="10" s="1"/>
  <c r="B106" i="10" s="1"/>
  <c r="B107" i="10" s="1"/>
  <c r="B108" i="10" s="1"/>
  <c r="B109" i="10" s="1"/>
  <c r="B110" i="10" s="1"/>
  <c r="B111" i="10" s="1"/>
  <c r="B112" i="10" s="1"/>
  <c r="B113" i="10" s="1"/>
  <c r="B114" i="10" s="1"/>
  <c r="B115" i="10" s="1"/>
  <c r="B116" i="10" s="1"/>
  <c r="B117" i="10" s="1"/>
  <c r="B118" i="10" s="1"/>
  <c r="B119" i="10" s="1"/>
  <c r="B120" i="10" s="1"/>
  <c r="B121" i="10" s="1"/>
  <c r="B122" i="10" s="1"/>
  <c r="B123" i="10" s="1"/>
  <c r="B124" i="10" s="1"/>
  <c r="B125" i="10" s="1"/>
  <c r="B126" i="10" s="1"/>
  <c r="B127" i="10" s="1"/>
  <c r="B128" i="10" s="1"/>
  <c r="B129" i="10" s="1"/>
  <c r="B130" i="10" s="1"/>
  <c r="B131" i="10" s="1"/>
  <c r="B132" i="10" s="1"/>
  <c r="B133" i="10" s="1"/>
  <c r="B134" i="10" s="1"/>
  <c r="B135" i="10" s="1"/>
  <c r="B136" i="10" s="1"/>
  <c r="B137" i="10" s="1"/>
  <c r="B138" i="10" s="1"/>
  <c r="B139" i="10" s="1"/>
  <c r="B140" i="10" s="1"/>
  <c r="B141" i="10" s="1"/>
  <c r="B142" i="10" s="1"/>
  <c r="B143" i="10" s="1"/>
  <c r="B144" i="10" s="1"/>
  <c r="B145" i="10" s="1"/>
  <c r="B146" i="10" s="1"/>
  <c r="B147" i="10" s="1"/>
  <c r="B148" i="10" s="1"/>
  <c r="B149" i="10" s="1"/>
  <c r="B150" i="10" s="1"/>
  <c r="B151" i="10" s="1"/>
  <c r="B152" i="10" s="1"/>
  <c r="B153" i="10" s="1"/>
  <c r="B154" i="10" s="1"/>
  <c r="B155" i="10" s="1"/>
  <c r="B156" i="10" s="1"/>
  <c r="B157" i="10" s="1"/>
  <c r="B158" i="10" s="1"/>
  <c r="B159" i="10" s="1"/>
  <c r="B160" i="10" s="1"/>
  <c r="B161" i="10" s="1"/>
  <c r="B162" i="10" s="1"/>
  <c r="B163" i="10" s="1"/>
  <c r="B164" i="10" s="1"/>
  <c r="B165" i="10" s="1"/>
  <c r="B166" i="10" s="1"/>
  <c r="B167" i="10" s="1"/>
  <c r="B168" i="10" s="1"/>
  <c r="B169" i="10" s="1"/>
  <c r="B170" i="10" s="1"/>
  <c r="B171" i="10" s="1"/>
  <c r="B172" i="10" s="1"/>
  <c r="B173" i="10" s="1"/>
  <c r="B174" i="10" s="1"/>
  <c r="B175" i="10" s="1"/>
  <c r="B176" i="10" s="1"/>
  <c r="B177" i="10" s="1"/>
  <c r="B178" i="10" s="1"/>
  <c r="B179" i="10" s="1"/>
  <c r="B180" i="10" s="1"/>
  <c r="B181" i="10" s="1"/>
  <c r="B182" i="10" s="1"/>
  <c r="B183" i="10" s="1"/>
  <c r="B184" i="10" s="1"/>
  <c r="B185" i="10" s="1"/>
  <c r="B186" i="10" s="1"/>
  <c r="B187" i="10" s="1"/>
  <c r="B188" i="10" s="1"/>
  <c r="B189" i="10" s="1"/>
  <c r="B190" i="10" s="1"/>
  <c r="B191" i="10" s="1"/>
  <c r="B192" i="10" s="1"/>
  <c r="B193" i="10" s="1"/>
  <c r="B194" i="10" s="1"/>
  <c r="B195" i="10" s="1"/>
  <c r="B196" i="10" s="1"/>
  <c r="B197" i="10" s="1"/>
  <c r="B198" i="10" s="1"/>
  <c r="B199" i="10" s="1"/>
  <c r="B200" i="10" s="1"/>
  <c r="B201" i="10" s="1"/>
  <c r="B202" i="10" s="1"/>
  <c r="B203" i="10" s="1"/>
  <c r="B204" i="10" s="1"/>
  <c r="B205" i="10" s="1"/>
  <c r="B206" i="10" s="1"/>
  <c r="B207" i="10" s="1"/>
  <c r="B208" i="10" s="1"/>
  <c r="B209" i="10" s="1"/>
  <c r="B210" i="10" s="1"/>
  <c r="B211" i="10" s="1"/>
  <c r="B212" i="10" s="1"/>
  <c r="B213" i="10" s="1"/>
  <c r="B214" i="10" s="1"/>
  <c r="B215" i="10" s="1"/>
  <c r="B216" i="10" s="1"/>
  <c r="B217" i="10" s="1"/>
  <c r="B218" i="10" s="1"/>
  <c r="B219" i="10" s="1"/>
  <c r="B220" i="10" s="1"/>
  <c r="B221" i="10" s="1"/>
  <c r="B222" i="10" s="1"/>
  <c r="B223" i="10" s="1"/>
  <c r="B224" i="10" s="1"/>
  <c r="B225" i="10" s="1"/>
  <c r="B226" i="10" s="1"/>
  <c r="B227" i="10" s="1"/>
  <c r="B228" i="10" s="1"/>
  <c r="B229" i="10" s="1"/>
  <c r="B230" i="10" s="1"/>
  <c r="B231" i="10" s="1"/>
  <c r="B232" i="10" s="1"/>
  <c r="B233" i="10" s="1"/>
  <c r="B234" i="10" s="1"/>
  <c r="B235" i="10" s="1"/>
  <c r="B236" i="10" s="1"/>
  <c r="B237" i="10" s="1"/>
  <c r="B238" i="10" s="1"/>
  <c r="B239" i="10" s="1"/>
  <c r="B240" i="10" s="1"/>
  <c r="B241" i="10" s="1"/>
  <c r="B242" i="10" s="1"/>
  <c r="B243" i="10" s="1"/>
  <c r="B244" i="10" s="1"/>
  <c r="B245" i="10" s="1"/>
  <c r="B246" i="10" s="1"/>
  <c r="B247" i="10" s="1"/>
  <c r="B248" i="10" s="1"/>
  <c r="B249" i="10" s="1"/>
  <c r="B250" i="10" s="1"/>
  <c r="B251" i="10" s="1"/>
  <c r="B252" i="10" s="1"/>
  <c r="B253" i="10" s="1"/>
  <c r="B254" i="10" s="1"/>
  <c r="B255" i="10" s="1"/>
  <c r="B256" i="10" s="1"/>
  <c r="B257" i="10" s="1"/>
  <c r="B258" i="10" s="1"/>
  <c r="B259" i="10" s="1"/>
  <c r="B260" i="10" s="1"/>
  <c r="B261" i="10" s="1"/>
  <c r="B262" i="10" s="1"/>
  <c r="B263" i="10" s="1"/>
  <c r="B264" i="10" s="1"/>
  <c r="B265" i="10" s="1"/>
  <c r="B266" i="10" s="1"/>
  <c r="B267" i="10" s="1"/>
  <c r="B268" i="10" s="1"/>
  <c r="B269" i="10" s="1"/>
  <c r="B270" i="10" s="1"/>
  <c r="B271" i="10" s="1"/>
  <c r="B272" i="10" s="1"/>
  <c r="B273" i="10" s="1"/>
  <c r="B274" i="10" s="1"/>
  <c r="B275" i="10" s="1"/>
  <c r="B276" i="10" s="1"/>
  <c r="B277" i="10" s="1"/>
  <c r="B278" i="10" s="1"/>
  <c r="B279" i="10" s="1"/>
  <c r="B280" i="10" s="1"/>
  <c r="B281" i="10" s="1"/>
  <c r="B282" i="10" s="1"/>
  <c r="B283" i="10" s="1"/>
  <c r="B284" i="10" s="1"/>
  <c r="B285" i="10" s="1"/>
  <c r="B286" i="10" s="1"/>
  <c r="B287" i="10" s="1"/>
  <c r="B288" i="10" s="1"/>
  <c r="B289" i="10" s="1"/>
  <c r="B290" i="10" s="1"/>
  <c r="B291" i="10" s="1"/>
  <c r="B292" i="10" s="1"/>
  <c r="B293" i="10" s="1"/>
  <c r="B294" i="10" s="1"/>
  <c r="B295" i="10" s="1"/>
  <c r="B296" i="10" s="1"/>
  <c r="B297" i="10" s="1"/>
  <c r="B298" i="10" s="1"/>
  <c r="B299" i="10" s="1"/>
  <c r="B300" i="10" s="1"/>
  <c r="B301" i="10" s="1"/>
  <c r="B302" i="10" s="1"/>
  <c r="B303" i="10" s="1"/>
  <c r="B304" i="10" s="1"/>
  <c r="B305" i="10" s="1"/>
  <c r="B306" i="10" s="1"/>
  <c r="B307" i="10" s="1"/>
  <c r="B308" i="10" s="1"/>
  <c r="B309" i="10" s="1"/>
  <c r="B310" i="10" s="1"/>
  <c r="B311" i="10" s="1"/>
  <c r="B312" i="10" s="1"/>
  <c r="B313" i="10" s="1"/>
  <c r="B314" i="10" s="1"/>
  <c r="B315" i="10" s="1"/>
  <c r="B316" i="10" s="1"/>
  <c r="B317" i="10" s="1"/>
  <c r="B318" i="10" s="1"/>
  <c r="B319" i="10" s="1"/>
  <c r="B320" i="10" s="1"/>
  <c r="B321" i="10" s="1"/>
  <c r="B322" i="10" s="1"/>
  <c r="B323" i="10" s="1"/>
  <c r="B324" i="10" s="1"/>
  <c r="B325" i="10" s="1"/>
  <c r="B326" i="10" s="1"/>
  <c r="B327" i="10" s="1"/>
  <c r="B328" i="10" s="1"/>
  <c r="B329" i="10" s="1"/>
  <c r="B330" i="10" s="1"/>
  <c r="B331" i="10" s="1"/>
  <c r="B332" i="10" s="1"/>
  <c r="B333" i="10" s="1"/>
  <c r="B334" i="10" s="1"/>
  <c r="B335" i="10" s="1"/>
  <c r="B336" i="10" s="1"/>
  <c r="B337" i="10" s="1"/>
  <c r="B338" i="10" s="1"/>
  <c r="B339" i="10" s="1"/>
  <c r="B340" i="10" s="1"/>
  <c r="B341" i="10" s="1"/>
  <c r="B342" i="10" s="1"/>
  <c r="B343" i="10" s="1"/>
  <c r="B344" i="10" s="1"/>
  <c r="B345" i="10" s="1"/>
  <c r="B346" i="10" s="1"/>
  <c r="B347" i="10" s="1"/>
  <c r="B348" i="10" s="1"/>
  <c r="B349" i="10" s="1"/>
  <c r="B350" i="10" s="1"/>
  <c r="B351" i="10" s="1"/>
  <c r="B352" i="10" s="1"/>
  <c r="B353" i="10" s="1"/>
  <c r="B354" i="10" s="1"/>
  <c r="B355" i="10" s="1"/>
  <c r="B356" i="10" s="1"/>
  <c r="B357" i="10" s="1"/>
  <c r="B358" i="10" s="1"/>
  <c r="B359" i="10" s="1"/>
  <c r="B360" i="10" s="1"/>
  <c r="B361" i="10" s="1"/>
  <c r="B362" i="10" s="1"/>
  <c r="B363" i="10" s="1"/>
  <c r="B364" i="10" s="1"/>
  <c r="B365" i="10" s="1"/>
  <c r="B366" i="10" s="1"/>
  <c r="B367" i="10" s="1"/>
  <c r="B368" i="10" s="1"/>
  <c r="B369" i="10" s="1"/>
  <c r="B370" i="10" s="1"/>
  <c r="B371" i="10" s="1"/>
  <c r="B372" i="10" s="1"/>
  <c r="B373" i="10" s="1"/>
  <c r="B374" i="10" s="1"/>
  <c r="B375" i="10" s="1"/>
  <c r="B376" i="10" s="1"/>
  <c r="B377" i="10" s="1"/>
  <c r="B378" i="10" s="1"/>
  <c r="B379" i="10" s="1"/>
  <c r="B380" i="10" s="1"/>
  <c r="B381" i="10" s="1"/>
  <c r="B382" i="10" s="1"/>
  <c r="B383" i="10" s="1"/>
  <c r="B384" i="10" s="1"/>
  <c r="B385" i="10" s="1"/>
  <c r="B386" i="10" s="1"/>
  <c r="B387" i="10" s="1"/>
  <c r="B388" i="10" s="1"/>
  <c r="B389" i="10" s="1"/>
  <c r="B390" i="10" s="1"/>
  <c r="B391" i="10" s="1"/>
  <c r="B392" i="10" s="1"/>
  <c r="B393" i="10" s="1"/>
  <c r="B394" i="10" s="1"/>
  <c r="B395" i="10" s="1"/>
  <c r="B396" i="10" s="1"/>
  <c r="B397" i="10" s="1"/>
  <c r="B398" i="10" s="1"/>
  <c r="B399" i="10" s="1"/>
  <c r="B400" i="10" s="1"/>
  <c r="B401" i="10" s="1"/>
  <c r="B402" i="10" s="1"/>
  <c r="B403" i="10" s="1"/>
  <c r="B404" i="10" s="1"/>
  <c r="B405" i="10" s="1"/>
  <c r="B406" i="10" s="1"/>
  <c r="B407" i="10" s="1"/>
  <c r="B408" i="10" s="1"/>
  <c r="B409" i="10" s="1"/>
  <c r="B410" i="10" s="1"/>
  <c r="B411" i="10" s="1"/>
  <c r="B412" i="10" s="1"/>
  <c r="B413" i="10" s="1"/>
  <c r="B414" i="10" s="1"/>
  <c r="B415" i="10" s="1"/>
  <c r="B416" i="10" s="1"/>
  <c r="B417" i="10" s="1"/>
  <c r="B418" i="10" s="1"/>
  <c r="B419" i="10" s="1"/>
  <c r="B420" i="10" s="1"/>
  <c r="B421" i="10" s="1"/>
  <c r="B422" i="10" s="1"/>
  <c r="B423" i="10" s="1"/>
  <c r="B424" i="10" s="1"/>
  <c r="B425" i="10" s="1"/>
  <c r="B426" i="10" s="1"/>
  <c r="B427" i="10" s="1"/>
  <c r="D26" i="10"/>
  <c r="E26" i="10" s="1"/>
  <c r="D336" i="2" l="1"/>
  <c r="E336" i="2" s="1"/>
  <c r="B337" i="2"/>
  <c r="D105" i="10"/>
  <c r="D27" i="10"/>
  <c r="E27" i="10" s="1"/>
  <c r="D337" i="2" l="1"/>
  <c r="E337" i="2" s="1"/>
  <c r="B338" i="2"/>
  <c r="D28" i="10"/>
  <c r="E28" i="10" s="1"/>
  <c r="D338" i="2" l="1"/>
  <c r="E338" i="2" s="1"/>
  <c r="B339" i="2"/>
  <c r="D29" i="10"/>
  <c r="D339" i="2" l="1"/>
  <c r="E339" i="2" s="1"/>
  <c r="B340" i="2"/>
  <c r="C428" i="10"/>
  <c r="E29" i="10"/>
  <c r="D30" i="10"/>
  <c r="E30" i="10" s="1"/>
  <c r="D340" i="2" l="1"/>
  <c r="E340" i="2" s="1"/>
  <c r="B341" i="2"/>
  <c r="D31" i="10"/>
  <c r="E31" i="10" s="1"/>
  <c r="D341" i="2" l="1"/>
  <c r="E341" i="2" s="1"/>
  <c r="B342" i="2"/>
  <c r="D32" i="10"/>
  <c r="E32" i="10" s="1"/>
  <c r="D342" i="2" l="1"/>
  <c r="E342" i="2" s="1"/>
  <c r="B343" i="2"/>
  <c r="D33" i="10"/>
  <c r="E33" i="10" s="1"/>
  <c r="D343" i="2" l="1"/>
  <c r="E343" i="2" s="1"/>
  <c r="B344" i="2"/>
  <c r="D34" i="10"/>
  <c r="E34" i="10" s="1"/>
  <c r="B345" i="2" l="1"/>
  <c r="D344" i="2"/>
  <c r="E344" i="2" s="1"/>
  <c r="D35" i="10"/>
  <c r="E35" i="10" s="1"/>
  <c r="B346" i="2" l="1"/>
  <c r="D345" i="2"/>
  <c r="E345" i="2" s="1"/>
  <c r="D36" i="10"/>
  <c r="E36" i="10" s="1"/>
  <c r="D346" i="2" l="1"/>
  <c r="E346" i="2" s="1"/>
  <c r="B347" i="2"/>
  <c r="D37" i="10"/>
  <c r="E37" i="10" s="1"/>
  <c r="D347" i="2" l="1"/>
  <c r="E347" i="2" s="1"/>
  <c r="B348" i="2"/>
  <c r="D38" i="10"/>
  <c r="E38" i="10" s="1"/>
  <c r="B349" i="2" l="1"/>
  <c r="D348" i="2"/>
  <c r="E348" i="2" s="1"/>
  <c r="D39" i="10"/>
  <c r="E39" i="10" s="1"/>
  <c r="B350" i="2" l="1"/>
  <c r="D349" i="2"/>
  <c r="E349" i="2" s="1"/>
  <c r="D40" i="10"/>
  <c r="E40" i="10" s="1"/>
  <c r="D350" i="2" l="1"/>
  <c r="E350" i="2" s="1"/>
  <c r="B351" i="2"/>
  <c r="D41" i="10"/>
  <c r="E41" i="10" s="1"/>
  <c r="D351" i="2" l="1"/>
  <c r="E351" i="2" s="1"/>
  <c r="B352" i="2"/>
  <c r="D42" i="10"/>
  <c r="E42" i="10" s="1"/>
  <c r="B353" i="2" l="1"/>
  <c r="D352" i="2"/>
  <c r="E352" i="2" s="1"/>
  <c r="D43" i="10"/>
  <c r="E43" i="10" s="1"/>
  <c r="B354" i="2" l="1"/>
  <c r="D353" i="2"/>
  <c r="E353" i="2" s="1"/>
  <c r="D44" i="10"/>
  <c r="E44" i="10" s="1"/>
  <c r="D354" i="2" l="1"/>
  <c r="E354" i="2" s="1"/>
  <c r="B355" i="2"/>
  <c r="D45" i="10"/>
  <c r="E45" i="10" s="1"/>
  <c r="D355" i="2" l="1"/>
  <c r="E355" i="2" s="1"/>
  <c r="B356" i="2"/>
  <c r="D46" i="10"/>
  <c r="E46" i="10" s="1"/>
  <c r="B357" i="2" l="1"/>
  <c r="D356" i="2"/>
  <c r="E356" i="2" s="1"/>
  <c r="D47" i="10"/>
  <c r="E47" i="10" s="1"/>
  <c r="B358" i="2" l="1"/>
  <c r="D357" i="2"/>
  <c r="E357" i="2" s="1"/>
  <c r="D48" i="10"/>
  <c r="E48" i="10" s="1"/>
  <c r="D358" i="2" l="1"/>
  <c r="E358" i="2" s="1"/>
  <c r="B359" i="2"/>
  <c r="D49" i="10"/>
  <c r="E49" i="10" s="1"/>
  <c r="D359" i="2" l="1"/>
  <c r="E359" i="2" s="1"/>
  <c r="B360" i="2"/>
  <c r="D50" i="10"/>
  <c r="E50" i="10" s="1"/>
  <c r="B361" i="2" l="1"/>
  <c r="D360" i="2"/>
  <c r="E360" i="2" s="1"/>
  <c r="D51" i="10"/>
  <c r="E51" i="10" s="1"/>
  <c r="B362" i="2" l="1"/>
  <c r="D361" i="2"/>
  <c r="E361" i="2" s="1"/>
  <c r="D52" i="10"/>
  <c r="E52" i="10" s="1"/>
  <c r="D362" i="2" l="1"/>
  <c r="E362" i="2" s="1"/>
  <c r="B363" i="2"/>
  <c r="D53" i="10"/>
  <c r="E53" i="10" s="1"/>
  <c r="D363" i="2" l="1"/>
  <c r="E363" i="2" s="1"/>
  <c r="B364" i="2"/>
  <c r="D54" i="10"/>
  <c r="E54" i="10" s="1"/>
  <c r="B365" i="2" l="1"/>
  <c r="D364" i="2"/>
  <c r="E364" i="2" s="1"/>
  <c r="D55" i="10"/>
  <c r="E55" i="10" s="1"/>
  <c r="B366" i="2" l="1"/>
  <c r="D365" i="2"/>
  <c r="E365" i="2" s="1"/>
  <c r="D56" i="10"/>
  <c r="E56" i="10" s="1"/>
  <c r="D366" i="2" l="1"/>
  <c r="E366" i="2" s="1"/>
  <c r="B367" i="2"/>
  <c r="D57" i="10"/>
  <c r="E57" i="10" s="1"/>
  <c r="D367" i="2" l="1"/>
  <c r="E367" i="2" s="1"/>
  <c r="D58" i="10"/>
  <c r="E58" i="10" s="1"/>
  <c r="D308" i="11" l="1"/>
  <c r="D59" i="10"/>
  <c r="E59" i="10" s="1"/>
  <c r="D60" i="10" l="1"/>
  <c r="E60" i="10" s="1"/>
  <c r="D61" i="10" l="1"/>
  <c r="E61" i="10" s="1"/>
  <c r="D62" i="10" l="1"/>
  <c r="E62" i="10" s="1"/>
  <c r="D63" i="10" l="1"/>
  <c r="E63" i="10" s="1"/>
  <c r="D64" i="10" l="1"/>
  <c r="E64" i="10" s="1"/>
  <c r="D65" i="10" l="1"/>
  <c r="E65" i="10" s="1"/>
  <c r="D66" i="10" l="1"/>
  <c r="E66" i="10" s="1"/>
  <c r="D67" i="10" l="1"/>
  <c r="E67" i="10" s="1"/>
  <c r="D68" i="10" l="1"/>
  <c r="E68" i="10" s="1"/>
  <c r="D69" i="10" l="1"/>
  <c r="E69" i="10" s="1"/>
  <c r="D70" i="10" l="1"/>
  <c r="E70" i="10" s="1"/>
  <c r="D71" i="10" l="1"/>
  <c r="E71" i="10" s="1"/>
  <c r="D72" i="10" l="1"/>
  <c r="E72" i="10" s="1"/>
  <c r="D73" i="10" l="1"/>
  <c r="E73" i="10" s="1"/>
  <c r="D74" i="10" l="1"/>
  <c r="E74" i="10" s="1"/>
  <c r="D75" i="10" l="1"/>
  <c r="E75" i="10" s="1"/>
  <c r="D76" i="10" l="1"/>
  <c r="E76" i="10" s="1"/>
  <c r="D77" i="10" l="1"/>
  <c r="E77" i="10" s="1"/>
  <c r="D78" i="10" l="1"/>
  <c r="E78" i="10" s="1"/>
  <c r="D79" i="10" l="1"/>
  <c r="E79" i="10" s="1"/>
  <c r="D80" i="10" l="1"/>
  <c r="E80" i="10" s="1"/>
  <c r="D81" i="10" l="1"/>
  <c r="E81" i="10" s="1"/>
  <c r="D82" i="10" l="1"/>
  <c r="E82" i="10" s="1"/>
  <c r="D83" i="10" l="1"/>
  <c r="E83" i="10" s="1"/>
  <c r="D84" i="10" l="1"/>
  <c r="E84" i="10" s="1"/>
  <c r="D85" i="10" l="1"/>
  <c r="E85" i="10" s="1"/>
  <c r="D86" i="10" l="1"/>
  <c r="E86" i="10" s="1"/>
  <c r="D87" i="10" l="1"/>
  <c r="E87" i="10" s="1"/>
  <c r="D88" i="10" l="1"/>
  <c r="E88" i="10" s="1"/>
  <c r="D89" i="10" l="1"/>
  <c r="E89" i="10" s="1"/>
  <c r="D90" i="10" l="1"/>
  <c r="E90" i="10" s="1"/>
  <c r="D91" i="10" l="1"/>
  <c r="E91" i="10" s="1"/>
  <c r="D92" i="10" l="1"/>
  <c r="E92" i="10" s="1"/>
  <c r="D93" i="10" l="1"/>
  <c r="E93" i="10" s="1"/>
  <c r="D94" i="10" l="1"/>
  <c r="E94" i="10" s="1"/>
  <c r="D95" i="10" l="1"/>
  <c r="E95" i="10" s="1"/>
  <c r="D96" i="10" l="1"/>
  <c r="E96" i="10" s="1"/>
  <c r="D97" i="10" l="1"/>
  <c r="E97" i="10" s="1"/>
  <c r="D98" i="10" l="1"/>
  <c r="E98" i="10" s="1"/>
  <c r="D99" i="10" l="1"/>
  <c r="E99" i="10" s="1"/>
  <c r="D100" i="10" l="1"/>
  <c r="E100" i="10" s="1"/>
  <c r="D101" i="10" l="1"/>
  <c r="E101" i="10" s="1"/>
  <c r="D102" i="10" l="1"/>
  <c r="E102" i="10" s="1"/>
  <c r="D103" i="10" l="1"/>
  <c r="E103" i="10" s="1"/>
  <c r="D104" i="10" l="1"/>
  <c r="E104" i="10" s="1"/>
  <c r="E105" i="10" l="1"/>
  <c r="D106" i="10" l="1"/>
  <c r="E106" i="10" s="1"/>
  <c r="D107" i="10" l="1"/>
  <c r="E107" i="10" s="1"/>
  <c r="D108" i="10" l="1"/>
  <c r="E108" i="10" s="1"/>
  <c r="D109" i="10" l="1"/>
  <c r="E109" i="10" s="1"/>
  <c r="D110" i="10" l="1"/>
  <c r="E110" i="10" s="1"/>
  <c r="D111" i="10" l="1"/>
  <c r="E111" i="10" s="1"/>
  <c r="D112" i="10" l="1"/>
  <c r="E112" i="10" s="1"/>
  <c r="D113" i="10" l="1"/>
  <c r="E113" i="10" s="1"/>
  <c r="D114" i="10" l="1"/>
  <c r="E114" i="10" s="1"/>
  <c r="D115" i="10" l="1"/>
  <c r="E115" i="10" s="1"/>
  <c r="D116" i="10" l="1"/>
  <c r="E116" i="10" s="1"/>
  <c r="D117" i="10" l="1"/>
  <c r="E117" i="10" s="1"/>
  <c r="D368" i="2" l="1"/>
  <c r="D118" i="10"/>
  <c r="E118" i="10" s="1"/>
  <c r="D119" i="10" l="1"/>
  <c r="E119" i="10" s="1"/>
  <c r="D120" i="10" l="1"/>
  <c r="E120" i="10" s="1"/>
  <c r="D121" i="10" l="1"/>
  <c r="E121" i="10" s="1"/>
  <c r="D122" i="10" l="1"/>
  <c r="E122" i="10" s="1"/>
  <c r="D123" i="10" l="1"/>
  <c r="E123" i="10" s="1"/>
  <c r="D124" i="10" l="1"/>
  <c r="E124" i="10" s="1"/>
  <c r="D125" i="10" l="1"/>
  <c r="E125" i="10" s="1"/>
  <c r="D126" i="10" l="1"/>
  <c r="E126" i="10" s="1"/>
  <c r="D127" i="10" l="1"/>
  <c r="E127" i="10" s="1"/>
  <c r="D128" i="10" l="1"/>
  <c r="E128" i="10" s="1"/>
  <c r="D129" i="10" l="1"/>
  <c r="E129" i="10" s="1"/>
  <c r="D130" i="10" l="1"/>
  <c r="E130" i="10" s="1"/>
  <c r="D131" i="10" l="1"/>
  <c r="E131" i="10" s="1"/>
  <c r="D132" i="10" l="1"/>
  <c r="E132" i="10" s="1"/>
  <c r="D133" i="10" l="1"/>
  <c r="E133" i="10" s="1"/>
  <c r="D134" i="10" l="1"/>
  <c r="E134" i="10" s="1"/>
  <c r="D135" i="10" l="1"/>
  <c r="E135" i="10" s="1"/>
  <c r="D136" i="10" l="1"/>
  <c r="E136" i="10" s="1"/>
  <c r="D137" i="10" l="1"/>
  <c r="E137" i="10" s="1"/>
  <c r="D138" i="10" l="1"/>
  <c r="E138" i="10" s="1"/>
  <c r="D139" i="10" l="1"/>
  <c r="E139" i="10" s="1"/>
  <c r="D140" i="10" l="1"/>
  <c r="E140" i="10" s="1"/>
  <c r="D141" i="10" l="1"/>
  <c r="E141" i="10" s="1"/>
  <c r="D142" i="10" l="1"/>
  <c r="E142" i="10" s="1"/>
  <c r="D143" i="10" l="1"/>
  <c r="E143" i="10" s="1"/>
  <c r="D144" i="10" l="1"/>
  <c r="E144" i="10" s="1"/>
  <c r="D145" i="10" l="1"/>
  <c r="E145" i="10" s="1"/>
  <c r="D146" i="10" l="1"/>
  <c r="E146" i="10" s="1"/>
  <c r="D147" i="10" l="1"/>
  <c r="E147" i="10" s="1"/>
  <c r="D148" i="10" l="1"/>
  <c r="E148" i="10" s="1"/>
  <c r="D149" i="10" l="1"/>
  <c r="E149" i="10" s="1"/>
  <c r="D150" i="10" l="1"/>
  <c r="E150" i="10" s="1"/>
  <c r="D151" i="10" l="1"/>
  <c r="E151" i="10" s="1"/>
  <c r="D152" i="10" l="1"/>
  <c r="E152" i="10" s="1"/>
  <c r="D153" i="10" l="1"/>
  <c r="E153" i="10" s="1"/>
  <c r="D154" i="10" l="1"/>
  <c r="E154" i="10" s="1"/>
  <c r="D155" i="10" l="1"/>
  <c r="E155" i="10" s="1"/>
  <c r="D156" i="10" l="1"/>
  <c r="E156" i="10" s="1"/>
  <c r="D157" i="10" l="1"/>
  <c r="E157" i="10" s="1"/>
  <c r="D158" i="10" l="1"/>
  <c r="E158" i="10" s="1"/>
  <c r="D159" i="10" l="1"/>
  <c r="E159" i="10" s="1"/>
  <c r="D160" i="10" l="1"/>
  <c r="E160" i="10" s="1"/>
  <c r="D161" i="10" l="1"/>
  <c r="E161" i="10" s="1"/>
  <c r="D162" i="10" l="1"/>
  <c r="E162" i="10" s="1"/>
  <c r="D163" i="10" l="1"/>
  <c r="E163" i="10" s="1"/>
  <c r="D164" i="10" l="1"/>
  <c r="E164" i="10" s="1"/>
  <c r="D165" i="10" l="1"/>
  <c r="E165" i="10" s="1"/>
  <c r="D166" i="10" l="1"/>
  <c r="E166" i="10" s="1"/>
  <c r="D167" i="10" l="1"/>
  <c r="E167" i="10" s="1"/>
  <c r="D168" i="10" l="1"/>
  <c r="E168" i="10" s="1"/>
  <c r="D169" i="10" l="1"/>
  <c r="E169" i="10" s="1"/>
  <c r="D170" i="10" l="1"/>
  <c r="E170" i="10" s="1"/>
  <c r="D171" i="10" l="1"/>
  <c r="E171" i="10" s="1"/>
  <c r="D172" i="10" l="1"/>
  <c r="E172" i="10" s="1"/>
  <c r="D173" i="10" l="1"/>
  <c r="E173" i="10" s="1"/>
  <c r="D174" i="10" l="1"/>
  <c r="E174" i="10" s="1"/>
  <c r="D175" i="10" l="1"/>
  <c r="E175" i="10" s="1"/>
  <c r="D176" i="10" l="1"/>
  <c r="E176" i="10" s="1"/>
  <c r="D177" i="10" l="1"/>
  <c r="E177" i="10" s="1"/>
  <c r="D178" i="10" l="1"/>
  <c r="E178" i="10" s="1"/>
  <c r="D179" i="10" l="1"/>
  <c r="E179" i="10" s="1"/>
  <c r="D180" i="10" l="1"/>
  <c r="E180" i="10" s="1"/>
  <c r="D181" i="10" l="1"/>
  <c r="E181" i="10" s="1"/>
  <c r="D182" i="10" l="1"/>
  <c r="E182" i="10" s="1"/>
  <c r="D183" i="10" l="1"/>
  <c r="E183" i="10" s="1"/>
  <c r="D184" i="10" l="1"/>
  <c r="E184" i="10" s="1"/>
  <c r="D185" i="10" l="1"/>
  <c r="E185" i="10" s="1"/>
  <c r="D186" i="10" l="1"/>
  <c r="E186" i="10" s="1"/>
  <c r="D187" i="10" l="1"/>
  <c r="E187" i="10" s="1"/>
  <c r="D188" i="10" l="1"/>
  <c r="E188" i="10" s="1"/>
  <c r="D189" i="10" l="1"/>
  <c r="E189" i="10" s="1"/>
  <c r="D190" i="10" l="1"/>
  <c r="E190" i="10" s="1"/>
  <c r="D191" i="10" l="1"/>
  <c r="E191" i="10" s="1"/>
  <c r="D192" i="10" l="1"/>
  <c r="E192" i="10" s="1"/>
  <c r="D193" i="10" l="1"/>
  <c r="E193" i="10" s="1"/>
  <c r="D194" i="10" l="1"/>
  <c r="E194" i="10" s="1"/>
  <c r="D195" i="10" l="1"/>
  <c r="E195" i="10" s="1"/>
  <c r="D196" i="10" l="1"/>
  <c r="E196" i="10" s="1"/>
  <c r="D197" i="10" l="1"/>
  <c r="E197" i="10" s="1"/>
  <c r="D198" i="10" l="1"/>
  <c r="E198" i="10" s="1"/>
  <c r="D199" i="10" l="1"/>
  <c r="E199" i="10" s="1"/>
  <c r="D200" i="10" l="1"/>
  <c r="E200" i="10" s="1"/>
  <c r="D201" i="10" l="1"/>
  <c r="E201" i="10" s="1"/>
  <c r="D202" i="10" l="1"/>
  <c r="E202" i="10" s="1"/>
  <c r="D203" i="10" l="1"/>
  <c r="E203" i="10" s="1"/>
  <c r="D204" i="10" l="1"/>
  <c r="E204" i="10" s="1"/>
  <c r="D205" i="10" l="1"/>
  <c r="E205" i="10" s="1"/>
  <c r="D206" i="10" l="1"/>
  <c r="E206" i="10" s="1"/>
  <c r="D207" i="10" l="1"/>
  <c r="E207" i="10" s="1"/>
  <c r="D208" i="10" l="1"/>
  <c r="E208" i="10" s="1"/>
  <c r="D209" i="10" l="1"/>
  <c r="E209" i="10" s="1"/>
  <c r="D210" i="10" l="1"/>
  <c r="E210" i="10" s="1"/>
  <c r="D211" i="10" l="1"/>
  <c r="E211" i="10" s="1"/>
  <c r="D212" i="10" l="1"/>
  <c r="E212" i="10" s="1"/>
  <c r="D213" i="10" l="1"/>
  <c r="E213" i="10" s="1"/>
  <c r="D214" i="10" l="1"/>
  <c r="E214" i="10" s="1"/>
  <c r="D215" i="10" l="1"/>
  <c r="E215" i="10" s="1"/>
  <c r="D216" i="10" l="1"/>
  <c r="E216" i="10" s="1"/>
  <c r="D217" i="10" l="1"/>
  <c r="E217" i="10" s="1"/>
  <c r="D218" i="10" l="1"/>
  <c r="E218" i="10" s="1"/>
  <c r="D219" i="10" l="1"/>
  <c r="E219" i="10" s="1"/>
  <c r="D220" i="10" l="1"/>
  <c r="E220" i="10" s="1"/>
  <c r="D221" i="10" l="1"/>
  <c r="E221" i="10" s="1"/>
  <c r="D222" i="10" l="1"/>
  <c r="E222" i="10" s="1"/>
  <c r="D223" i="10" l="1"/>
  <c r="E223" i="10" s="1"/>
  <c r="D224" i="10" l="1"/>
  <c r="E224" i="10" s="1"/>
  <c r="D225" i="10" l="1"/>
  <c r="E225" i="10" s="1"/>
  <c r="D226" i="10" l="1"/>
  <c r="E226" i="10" s="1"/>
  <c r="D227" i="10" l="1"/>
  <c r="E227" i="10" s="1"/>
  <c r="D228" i="10" l="1"/>
  <c r="E228" i="10" s="1"/>
  <c r="D229" i="10" l="1"/>
  <c r="E229" i="10" s="1"/>
  <c r="D230" i="10" l="1"/>
  <c r="E230" i="10" s="1"/>
  <c r="D231" i="10" l="1"/>
  <c r="E231" i="10" s="1"/>
  <c r="D232" i="10" l="1"/>
  <c r="E232" i="10" s="1"/>
  <c r="D233" i="10" l="1"/>
  <c r="E233" i="10" s="1"/>
  <c r="D234" i="10" l="1"/>
  <c r="E234" i="10" s="1"/>
  <c r="D235" i="10" l="1"/>
  <c r="E235" i="10" s="1"/>
  <c r="D236" i="10" l="1"/>
  <c r="E236" i="10" s="1"/>
  <c r="D237" i="10" l="1"/>
  <c r="E237" i="10" s="1"/>
  <c r="D238" i="10" l="1"/>
  <c r="E238" i="10" s="1"/>
  <c r="D239" i="10" l="1"/>
  <c r="E239" i="10" s="1"/>
  <c r="D240" i="10" l="1"/>
  <c r="E240" i="10" s="1"/>
  <c r="D241" i="10" l="1"/>
  <c r="E241" i="10" s="1"/>
  <c r="D242" i="10" l="1"/>
  <c r="E242" i="10" s="1"/>
  <c r="D243" i="10" l="1"/>
  <c r="E243" i="10" s="1"/>
  <c r="D244" i="10" l="1"/>
  <c r="E244" i="10" s="1"/>
  <c r="D245" i="10" l="1"/>
  <c r="E245" i="10" s="1"/>
  <c r="D246" i="10" l="1"/>
  <c r="E246" i="10" s="1"/>
  <c r="D247" i="10" l="1"/>
  <c r="E247" i="10" s="1"/>
  <c r="D248" i="10" l="1"/>
  <c r="E248" i="10" s="1"/>
  <c r="D249" i="10" l="1"/>
  <c r="E249" i="10" s="1"/>
  <c r="D250" i="10" l="1"/>
  <c r="E250" i="10" s="1"/>
  <c r="D251" i="10" l="1"/>
  <c r="E251" i="10" s="1"/>
  <c r="D252" i="10" l="1"/>
  <c r="E252" i="10" s="1"/>
  <c r="D253" i="10" l="1"/>
  <c r="E253" i="10" s="1"/>
  <c r="D254" i="10" l="1"/>
  <c r="E254" i="10" s="1"/>
  <c r="D255" i="10" l="1"/>
  <c r="E255" i="10" s="1"/>
  <c r="D256" i="10" l="1"/>
  <c r="E256" i="10" s="1"/>
  <c r="D257" i="10" l="1"/>
  <c r="E257" i="10" s="1"/>
  <c r="D258" i="10" l="1"/>
  <c r="E258" i="10" s="1"/>
  <c r="D259" i="10" l="1"/>
  <c r="E259" i="10" s="1"/>
  <c r="D260" i="10" l="1"/>
  <c r="E260" i="10" s="1"/>
  <c r="D261" i="10" l="1"/>
  <c r="E261" i="10" s="1"/>
  <c r="D262" i="10" l="1"/>
  <c r="E262" i="10" s="1"/>
  <c r="D263" i="10" l="1"/>
  <c r="E263" i="10" s="1"/>
  <c r="D264" i="10" l="1"/>
  <c r="E264" i="10" s="1"/>
  <c r="D265" i="10" l="1"/>
  <c r="E265" i="10" s="1"/>
  <c r="D266" i="10" l="1"/>
  <c r="E266" i="10" s="1"/>
  <c r="D267" i="10" l="1"/>
  <c r="E267" i="10" s="1"/>
  <c r="D268" i="10" l="1"/>
  <c r="E268" i="10" s="1"/>
  <c r="D269" i="10" l="1"/>
  <c r="E269" i="10" s="1"/>
  <c r="D270" i="10" l="1"/>
  <c r="E270" i="10" s="1"/>
  <c r="D271" i="10" l="1"/>
  <c r="E271" i="10" s="1"/>
  <c r="D272" i="10" l="1"/>
  <c r="E272" i="10" s="1"/>
  <c r="D273" i="10" l="1"/>
  <c r="E273" i="10" s="1"/>
  <c r="D274" i="10" l="1"/>
  <c r="E274" i="10" s="1"/>
  <c r="D275" i="10" l="1"/>
  <c r="E275" i="10" s="1"/>
  <c r="D276" i="10" l="1"/>
  <c r="E276" i="10" s="1"/>
  <c r="D277" i="10" l="1"/>
  <c r="E277" i="10" s="1"/>
  <c r="D278" i="10" l="1"/>
  <c r="E278" i="10" s="1"/>
  <c r="D279" i="10" l="1"/>
  <c r="E279" i="10" s="1"/>
  <c r="D280" i="10" l="1"/>
  <c r="E280" i="10" s="1"/>
  <c r="D281" i="10" l="1"/>
  <c r="E281" i="10" s="1"/>
  <c r="D282" i="10" l="1"/>
  <c r="E282" i="10" s="1"/>
  <c r="D283" i="10" l="1"/>
  <c r="E283" i="10" s="1"/>
  <c r="D284" i="10" l="1"/>
  <c r="E284" i="10" s="1"/>
  <c r="D285" i="10" l="1"/>
  <c r="E285" i="10" s="1"/>
  <c r="D286" i="10" l="1"/>
  <c r="E286" i="10" s="1"/>
  <c r="D287" i="10" l="1"/>
  <c r="E287" i="10" s="1"/>
  <c r="D288" i="10" l="1"/>
  <c r="E288" i="10" s="1"/>
  <c r="D289" i="10" l="1"/>
  <c r="E289" i="10" s="1"/>
  <c r="D290" i="10" l="1"/>
  <c r="E290" i="10" s="1"/>
  <c r="D291" i="10" l="1"/>
  <c r="E291" i="10" s="1"/>
  <c r="D292" i="10" l="1"/>
  <c r="E292" i="10" s="1"/>
  <c r="D293" i="10" l="1"/>
  <c r="E293" i="10" s="1"/>
  <c r="D294" i="10" l="1"/>
  <c r="E294" i="10" s="1"/>
  <c r="D295" i="10" l="1"/>
  <c r="E295" i="10" s="1"/>
  <c r="D296" i="10" l="1"/>
  <c r="E296" i="10" s="1"/>
  <c r="D297" i="10" l="1"/>
  <c r="E297" i="10" s="1"/>
  <c r="D298" i="10" l="1"/>
  <c r="E298" i="10" s="1"/>
  <c r="D299" i="10" l="1"/>
  <c r="E299" i="10" s="1"/>
  <c r="D300" i="10" l="1"/>
  <c r="E300" i="10" s="1"/>
  <c r="D301" i="10" l="1"/>
  <c r="E301" i="10" s="1"/>
  <c r="D302" i="10" l="1"/>
  <c r="E302" i="10" s="1"/>
  <c r="D303" i="10" l="1"/>
  <c r="E303" i="10" s="1"/>
  <c r="D304" i="10" l="1"/>
  <c r="E304" i="10" s="1"/>
  <c r="D305" i="10" l="1"/>
  <c r="E305" i="10" s="1"/>
  <c r="D306" i="10" l="1"/>
  <c r="E306" i="10" s="1"/>
  <c r="D307" i="10" l="1"/>
  <c r="E307" i="10" s="1"/>
  <c r="D308" i="10" l="1"/>
  <c r="E308" i="10" s="1"/>
  <c r="D309" i="10" l="1"/>
  <c r="E309" i="10" s="1"/>
  <c r="D310" i="10" l="1"/>
  <c r="E310" i="10" s="1"/>
  <c r="D311" i="10" l="1"/>
  <c r="E311" i="10" s="1"/>
  <c r="D312" i="10" l="1"/>
  <c r="E312" i="10" s="1"/>
  <c r="D313" i="10" l="1"/>
  <c r="E313" i="10" s="1"/>
  <c r="D314" i="10" l="1"/>
  <c r="E314" i="10" s="1"/>
  <c r="D315" i="10" l="1"/>
  <c r="E315" i="10" s="1"/>
  <c r="D316" i="10" l="1"/>
  <c r="E316" i="10" s="1"/>
  <c r="D317" i="10" l="1"/>
  <c r="E317" i="10" s="1"/>
  <c r="D318" i="10" l="1"/>
  <c r="E318" i="10" s="1"/>
  <c r="D319" i="10" l="1"/>
  <c r="E319" i="10" s="1"/>
  <c r="D320" i="10" l="1"/>
  <c r="E320" i="10" s="1"/>
  <c r="D321" i="10" l="1"/>
  <c r="E321" i="10" s="1"/>
  <c r="D322" i="10" l="1"/>
  <c r="E322" i="10" s="1"/>
  <c r="D323" i="10" l="1"/>
  <c r="E323" i="10" s="1"/>
  <c r="D324" i="10" l="1"/>
  <c r="E324" i="10" s="1"/>
  <c r="D325" i="10" l="1"/>
  <c r="E325" i="10" s="1"/>
  <c r="D326" i="10" l="1"/>
  <c r="E326" i="10" s="1"/>
  <c r="D327" i="10" l="1"/>
  <c r="E327" i="10" s="1"/>
  <c r="D328" i="10" l="1"/>
  <c r="E328" i="10" s="1"/>
  <c r="D329" i="10" l="1"/>
  <c r="E329" i="10" s="1"/>
  <c r="D330" i="10" l="1"/>
  <c r="E330" i="10" s="1"/>
  <c r="D331" i="10" l="1"/>
  <c r="E331" i="10" s="1"/>
  <c r="D332" i="10" l="1"/>
  <c r="E332" i="10" s="1"/>
  <c r="D333" i="10" l="1"/>
  <c r="E333" i="10" s="1"/>
  <c r="D334" i="10" l="1"/>
  <c r="E334" i="10" s="1"/>
  <c r="D335" i="10" l="1"/>
  <c r="E335" i="10" s="1"/>
  <c r="D336" i="10" l="1"/>
  <c r="E336" i="10" s="1"/>
  <c r="D337" i="10" l="1"/>
  <c r="E337" i="10" s="1"/>
  <c r="D338" i="10" l="1"/>
  <c r="E338" i="10" s="1"/>
  <c r="D339" i="10" l="1"/>
  <c r="E339" i="10" s="1"/>
  <c r="D340" i="10" l="1"/>
  <c r="E340" i="10" s="1"/>
  <c r="D341" i="10" l="1"/>
  <c r="E341" i="10" s="1"/>
  <c r="D342" i="10" l="1"/>
  <c r="E342" i="10" s="1"/>
  <c r="D343" i="10" l="1"/>
  <c r="E343" i="10" s="1"/>
  <c r="D344" i="10" l="1"/>
  <c r="E344" i="10" s="1"/>
  <c r="D345" i="10" l="1"/>
  <c r="E345" i="10" s="1"/>
  <c r="D346" i="10" l="1"/>
  <c r="E346" i="10" s="1"/>
  <c r="D347" i="10" l="1"/>
  <c r="E347" i="10" s="1"/>
  <c r="D348" i="10" l="1"/>
  <c r="E348" i="10" s="1"/>
  <c r="D349" i="10" l="1"/>
  <c r="E349" i="10" s="1"/>
  <c r="D350" i="10" l="1"/>
  <c r="E350" i="10" s="1"/>
  <c r="D351" i="10" l="1"/>
  <c r="E351" i="10" s="1"/>
  <c r="D352" i="10" l="1"/>
  <c r="E352" i="10" s="1"/>
  <c r="D353" i="10" l="1"/>
  <c r="E353" i="10" s="1"/>
  <c r="D354" i="10" l="1"/>
  <c r="E354" i="10" s="1"/>
  <c r="D355" i="10" l="1"/>
  <c r="E355" i="10" s="1"/>
  <c r="D356" i="10" l="1"/>
  <c r="E356" i="10" s="1"/>
  <c r="D357" i="10" l="1"/>
  <c r="E357" i="10" s="1"/>
  <c r="D358" i="10" l="1"/>
  <c r="E358" i="10" s="1"/>
  <c r="D359" i="10" l="1"/>
  <c r="E359" i="10" s="1"/>
  <c r="D360" i="10" l="1"/>
  <c r="E360" i="10" s="1"/>
  <c r="D361" i="10" l="1"/>
  <c r="E361" i="10" s="1"/>
  <c r="D362" i="10" l="1"/>
  <c r="E362" i="10" s="1"/>
  <c r="D363" i="10" l="1"/>
  <c r="E363" i="10" s="1"/>
  <c r="D364" i="10" l="1"/>
  <c r="E364" i="10" s="1"/>
  <c r="D365" i="10" l="1"/>
  <c r="E365" i="10" s="1"/>
  <c r="D366" i="10" l="1"/>
  <c r="E366" i="10" s="1"/>
  <c r="D367" i="10" l="1"/>
  <c r="E367" i="10" s="1"/>
  <c r="D368" i="10" l="1"/>
  <c r="E368" i="10" s="1"/>
  <c r="D369" i="10" l="1"/>
  <c r="E369" i="10" s="1"/>
  <c r="D370" i="10" l="1"/>
  <c r="E370" i="10" s="1"/>
  <c r="D371" i="10" l="1"/>
  <c r="E371" i="10" s="1"/>
  <c r="D372" i="10" l="1"/>
  <c r="E372" i="10" s="1"/>
  <c r="D373" i="10" l="1"/>
  <c r="E373" i="10" s="1"/>
  <c r="D374" i="10" l="1"/>
  <c r="E374" i="10" s="1"/>
  <c r="D375" i="10" l="1"/>
  <c r="E375" i="10" s="1"/>
  <c r="D376" i="10" l="1"/>
  <c r="E376" i="10" s="1"/>
  <c r="D377" i="10" l="1"/>
  <c r="E377" i="10" s="1"/>
  <c r="D378" i="10" l="1"/>
  <c r="E378" i="10" s="1"/>
  <c r="D379" i="10" l="1"/>
  <c r="E379" i="10" s="1"/>
  <c r="D380" i="10" l="1"/>
  <c r="E380" i="10" s="1"/>
  <c r="D381" i="10" l="1"/>
  <c r="E381" i="10" s="1"/>
  <c r="D382" i="10" l="1"/>
  <c r="E382" i="10" s="1"/>
  <c r="D383" i="10" l="1"/>
  <c r="E383" i="10" s="1"/>
  <c r="D384" i="10" l="1"/>
  <c r="E384" i="10" s="1"/>
  <c r="D385" i="10" l="1"/>
  <c r="E385" i="10" s="1"/>
  <c r="D386" i="10" l="1"/>
  <c r="E386" i="10" s="1"/>
  <c r="D387" i="10" l="1"/>
  <c r="E387" i="10" s="1"/>
  <c r="D388" i="10" l="1"/>
  <c r="E388" i="10" s="1"/>
  <c r="D389" i="10" l="1"/>
  <c r="E389" i="10" s="1"/>
  <c r="D390" i="10" l="1"/>
  <c r="E390" i="10" s="1"/>
  <c r="D391" i="10" l="1"/>
  <c r="E391" i="10" s="1"/>
  <c r="D392" i="10" l="1"/>
  <c r="E392" i="10" s="1"/>
  <c r="D393" i="10" l="1"/>
  <c r="E393" i="10" s="1"/>
  <c r="D394" i="10" l="1"/>
  <c r="E394" i="10" s="1"/>
  <c r="D395" i="10" l="1"/>
  <c r="E395" i="10" s="1"/>
  <c r="D396" i="10" l="1"/>
  <c r="E396" i="10" s="1"/>
  <c r="D397" i="10" l="1"/>
  <c r="E397" i="10" s="1"/>
  <c r="D398" i="10" l="1"/>
  <c r="E398" i="10" s="1"/>
  <c r="D399" i="10" l="1"/>
  <c r="E399" i="10" s="1"/>
  <c r="D400" i="10" l="1"/>
  <c r="E400" i="10" s="1"/>
  <c r="D401" i="10" l="1"/>
  <c r="E401" i="10" s="1"/>
  <c r="D402" i="10" l="1"/>
  <c r="E402" i="10" s="1"/>
  <c r="D403" i="10" l="1"/>
  <c r="E403" i="10" s="1"/>
  <c r="D404" i="10" l="1"/>
  <c r="E404" i="10" s="1"/>
  <c r="D405" i="10" l="1"/>
  <c r="E405" i="10" s="1"/>
  <c r="D406" i="10" l="1"/>
  <c r="E406" i="10" s="1"/>
  <c r="D407" i="10" l="1"/>
  <c r="E407" i="10" s="1"/>
  <c r="D408" i="10" l="1"/>
  <c r="E408" i="10" s="1"/>
  <c r="D409" i="10" l="1"/>
  <c r="E409" i="10" s="1"/>
  <c r="D410" i="10" l="1"/>
  <c r="E410" i="10" s="1"/>
  <c r="D411" i="10" l="1"/>
  <c r="E411" i="10" s="1"/>
  <c r="D412" i="10" l="1"/>
  <c r="E412" i="10" s="1"/>
  <c r="D413" i="10" l="1"/>
  <c r="E413" i="10" s="1"/>
  <c r="D414" i="10" l="1"/>
  <c r="E414" i="10" s="1"/>
  <c r="D415" i="10" l="1"/>
  <c r="E415" i="10" s="1"/>
  <c r="D416" i="10" l="1"/>
  <c r="E416" i="10" s="1"/>
  <c r="D417" i="10" l="1"/>
  <c r="E417" i="10" s="1"/>
  <c r="D418" i="10" l="1"/>
  <c r="E418" i="10" s="1"/>
  <c r="D419" i="10" l="1"/>
  <c r="E419" i="10" s="1"/>
  <c r="D420" i="10" l="1"/>
  <c r="E420" i="10" s="1"/>
  <c r="D421" i="10" l="1"/>
  <c r="E421" i="10" s="1"/>
  <c r="D422" i="10" l="1"/>
  <c r="E422" i="10" s="1"/>
  <c r="D423" i="10" l="1"/>
  <c r="E423" i="10" s="1"/>
  <c r="D424" i="10" l="1"/>
  <c r="E424" i="10" s="1"/>
  <c r="D425" i="10" l="1"/>
  <c r="E425" i="10" s="1"/>
  <c r="D426" i="10" l="1"/>
  <c r="E426" i="10" s="1"/>
  <c r="D427" i="10" l="1"/>
  <c r="E427" i="10" l="1"/>
  <c r="D428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20B6FE3C-3F51-4944-9B79-DEBD420EB7A1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73719FE7-EC1E-4F6C-90BB-4C13A25863A6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D61380EF-1CEE-4BAC-9B77-C7704E8E7352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EE9DABDB-3147-4B31-A3B3-FCB137C5E1B1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Pham Nha Uyen Phuong (SSC.DN)</author>
  </authors>
  <commentList>
    <comment ref="B2" authorId="0" shapeId="0" xr:uid="{00000000-0006-0000-0600-000001000000}">
      <text>
        <r>
          <rPr>
            <b/>
            <sz val="9"/>
            <color indexed="81"/>
            <rFont val="Tahoma"/>
            <family val="2"/>
            <charset val="163"/>
          </rPr>
          <t>Pham Nha Uyen Phuong (SSC.DN):</t>
        </r>
        <r>
          <rPr>
            <sz val="9"/>
            <color indexed="81"/>
            <rFont val="Tahoma"/>
            <family val="2"/>
            <charset val="163"/>
          </rPr>
          <t xml:space="preserve">
Số tiền vay tạm tính</t>
        </r>
      </text>
    </comment>
  </commentList>
</comments>
</file>

<file path=xl/sharedStrings.xml><?xml version="1.0" encoding="utf-8"?>
<sst xmlns="http://schemas.openxmlformats.org/spreadsheetml/2006/main" count="159" uniqueCount="54">
  <si>
    <t>THỜI GIAN VAY</t>
  </si>
  <si>
    <t>THÁNG</t>
  </si>
  <si>
    <t>SỐ TIỀN VAY</t>
  </si>
  <si>
    <t>VND</t>
  </si>
  <si>
    <t>LÃI SUẤT KỲ ĐẦU</t>
  </si>
  <si>
    <t>THỜI GIAN ƯU ĐÃI</t>
  </si>
  <si>
    <t>tháng</t>
  </si>
  <si>
    <t>LÃI SUẤT ĐIỀU CHỈNH</t>
  </si>
  <si>
    <t xml:space="preserve">Số kỳ </t>
  </si>
  <si>
    <t>Gốc giảm dần</t>
  </si>
  <si>
    <t>Tiền gốc tháng</t>
  </si>
  <si>
    <t>Tiền lãi tháng</t>
  </si>
  <si>
    <t>Tiền gốc+ lãi</t>
  </si>
  <si>
    <t xml:space="preserve">Đợt thanh toán </t>
  </si>
  <si>
    <t>Thời gian</t>
  </si>
  <si>
    <t>Số tiền/Tỉ lệ thanh toán</t>
  </si>
  <si>
    <t>Đặt cọc</t>
  </si>
  <si>
    <t>Tổng thanh toán</t>
  </si>
  <si>
    <t>Tính giá căn hộ, các ưu đãi &amp; dự tính số tiền thanh toán các Đợt</t>
  </si>
  <si>
    <t>TPB giải ngân</t>
  </si>
  <si>
    <r>
      <rPr>
        <b/>
        <i/>
        <sz val="14"/>
        <color rgb="FFFF0000"/>
        <rFont val="Times New Roman"/>
        <family val="1"/>
        <charset val="163"/>
      </rPr>
      <t xml:space="preserve"> </t>
    </r>
    <r>
      <rPr>
        <sz val="14"/>
        <color theme="1"/>
        <rFont val="Times New Roman"/>
        <family val="1"/>
        <charset val="163"/>
      </rPr>
      <t xml:space="preserve">
</t>
    </r>
  </si>
  <si>
    <t>Giá sau chiết khầu</t>
  </si>
  <si>
    <t>Đợt 1</t>
  </si>
  <si>
    <t>Số tiền thanh toán</t>
  </si>
  <si>
    <t>Đợt 2</t>
  </si>
  <si>
    <t>Đợt 3</t>
  </si>
  <si>
    <t>Đợt 4</t>
  </si>
  <si>
    <t>Đợt 5</t>
  </si>
  <si>
    <t>Đợt 6</t>
  </si>
  <si>
    <t>Phí bảo trì 2%</t>
  </si>
  <si>
    <t>Khách hàng nộp</t>
  </si>
  <si>
    <t>Tỷ lệ vay</t>
  </si>
  <si>
    <t>Thành tiền</t>
  </si>
  <si>
    <t>Đợt 7</t>
  </si>
  <si>
    <t xml:space="preserve"> GN đầu tiên</t>
  </si>
  <si>
    <t>Tổng</t>
  </si>
  <si>
    <t>Chiết khấu</t>
  </si>
  <si>
    <t>chưa tính phí bảo trì</t>
  </si>
  <si>
    <t>TT căn hộ diện tích</t>
  </si>
  <si>
    <t>Đơn giá căn hộ</t>
  </si>
  <si>
    <t>Đặt cọc: 100 triệu: 1PN; 1PN +; 2PN; 2PN+
200 triệu căn 3PN
300 triệu căn 3PN+</t>
  </si>
  <si>
    <t>Ngay khi ký HĐMB, trong vòng 7 ngày kể từ ngày giữ chỗ</t>
  </si>
  <si>
    <t>Thanh toán 10% khi hoàn thành tầng 10</t>
  </si>
  <si>
    <t>Thanh toán 10% khi hoàn thành tầng 15</t>
  </si>
  <si>
    <t>Thanh toán 10% khi hoàn thành tầng 20</t>
  </si>
  <si>
    <t>Thanh toán 10% khi cất nóc</t>
  </si>
  <si>
    <t>Thanh toán 25% trong vòng 7 ngày kể từ ngày nhận bàn giao căn hộ</t>
  </si>
  <si>
    <t>Thanh toán 5% khi có thông báo nhận GCN</t>
  </si>
  <si>
    <t xml:space="preserve">GN đợt 5 </t>
  </si>
  <si>
    <t>GN đợt 2</t>
  </si>
  <si>
    <t>GN đợt 3</t>
  </si>
  <si>
    <t>GN đợt 4</t>
  </si>
  <si>
    <t xml:space="preserve"> GN bàn giao nhà</t>
  </si>
  <si>
    <t xml:space="preserve"> GN nhận GCN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</si>
</sst>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 &quot;¥&quot;* #,##0.00_ ;_ &quot;¥&quot;* \-#,##0.00_ ;_ &quot;¥&quot;* &quot;-&quot;??_ ;_ @_ "/>
    <numFmt numFmtId="165" formatCode="_-* #,##0.00\ _₫_-;\-* #,##0.00\ _₫_-;_-* &quot;-&quot;??\ _₫_-;_-@_-"/>
    <numFmt numFmtId="166" formatCode="_-* #,##0\ _₫_-;\-* #,##0\ _₫_-;_-* &quot;-&quot;??\ _₫_-;_-@_-"/>
    <numFmt numFmtId="168" formatCode="[$VND]\ #,##0.00"/>
    <numFmt numFmtId="169" formatCode="_(* #,##0_);_(* \(#,##0\);_(* &quot;-&quot;??_);_(@_)"/>
    <numFmt numFmtId="170" formatCode="0.0%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  <charset val="163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163"/>
    </font>
    <font>
      <b/>
      <sz val="9"/>
      <color indexed="81"/>
      <name val="Tahoma"/>
      <family val="2"/>
      <charset val="163"/>
    </font>
    <font>
      <b/>
      <sz val="16"/>
      <color rgb="FFFF0000"/>
      <name val="Times New Roman"/>
      <family val="1"/>
      <charset val="163"/>
    </font>
    <font>
      <sz val="14"/>
      <color theme="1"/>
      <name val="Times New Roman"/>
      <family val="1"/>
      <charset val="163"/>
    </font>
    <font>
      <b/>
      <i/>
      <sz val="14"/>
      <color rgb="FFFF0000"/>
      <name val="Times New Roman"/>
      <family val="1"/>
      <charset val="163"/>
    </font>
    <font>
      <sz val="6"/>
      <name val="Calibri"/>
      <family val="3"/>
      <charset val="128"/>
      <scheme val="minor"/>
    </font>
    <font>
      <sz val="16"/>
      <color theme="1"/>
      <name val="Times New Roman"/>
      <family val="1"/>
      <charset val="163"/>
    </font>
    <font>
      <b/>
      <sz val="16"/>
      <color theme="1"/>
      <name val="Times New Roman"/>
      <family val="1"/>
      <charset val="163"/>
    </font>
    <font>
      <b/>
      <sz val="16"/>
      <color rgb="FFFFFFFF"/>
      <name val="Times New Roman"/>
      <family val="1"/>
      <charset val="163"/>
    </font>
    <font>
      <b/>
      <sz val="16"/>
      <name val="Times New Roman"/>
      <family val="1"/>
      <charset val="163"/>
    </font>
    <font>
      <sz val="16"/>
      <color rgb="FF034EA2"/>
      <name val="Times New Roman"/>
      <family val="1"/>
      <charset val="163"/>
    </font>
    <font>
      <sz val="16"/>
      <name val="Times New Roman"/>
      <family val="1"/>
      <charset val="163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rgb="FFFF0000"/>
      <name val="Times New Roman"/>
      <family val="1"/>
      <charset val="163"/>
    </font>
    <font>
      <b/>
      <sz val="12"/>
      <color rgb="FFFF0000"/>
      <name val="Times New Roman"/>
      <family val="1"/>
    </font>
    <font>
      <b/>
      <sz val="11"/>
      <color rgb="FFFF0000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34EA2"/>
        <bgColor indexed="64"/>
      </patternFill>
    </fill>
    <fill>
      <patternFill patternType="solid">
        <fgColor rgb="FFCBD0E0"/>
        <bgColor indexed="64"/>
      </patternFill>
    </fill>
    <fill>
      <patternFill patternType="solid">
        <fgColor rgb="FFE7E9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94">
    <xf numFmtId="0" fontId="0" fillId="0" borderId="0" xfId="0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2" fillId="0" borderId="1" xfId="1" applyFont="1" applyBorder="1" applyAlignment="1">
      <alignment horizontal="center"/>
    </xf>
    <xf numFmtId="0" fontId="2" fillId="0" borderId="0" xfId="1" applyFont="1"/>
    <xf numFmtId="0" fontId="2" fillId="0" borderId="0" xfId="1" applyFont="1" applyAlignment="1">
      <alignment horizontal="right"/>
    </xf>
    <xf numFmtId="166" fontId="2" fillId="0" borderId="1" xfId="2" applyNumberFormat="1" applyFont="1" applyBorder="1" applyAlignment="1">
      <alignment horizontal="right"/>
    </xf>
    <xf numFmtId="10" fontId="2" fillId="0" borderId="1" xfId="2" applyNumberFormat="1" applyFont="1" applyBorder="1" applyAlignment="1">
      <alignment horizontal="right"/>
    </xf>
    <xf numFmtId="0" fontId="10" fillId="0" borderId="0" xfId="0" applyFont="1"/>
    <xf numFmtId="169" fontId="10" fillId="0" borderId="0" xfId="0" applyNumberFormat="1" applyFont="1"/>
    <xf numFmtId="0" fontId="10" fillId="0" borderId="0" xfId="0" applyFont="1" applyAlignment="1">
      <alignment wrapText="1"/>
    </xf>
    <xf numFmtId="169" fontId="10" fillId="0" borderId="0" xfId="4" applyNumberFormat="1" applyFont="1"/>
    <xf numFmtId="164" fontId="10" fillId="0" borderId="0" xfId="0" applyNumberFormat="1" applyFont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16" fillId="8" borderId="1" xfId="0" applyFont="1" applyFill="1" applyBorder="1" applyAlignment="1">
      <alignment horizontal="center" vertical="center" wrapText="1" readingOrder="1"/>
    </xf>
    <xf numFmtId="169" fontId="16" fillId="8" borderId="1" xfId="4" applyNumberFormat="1" applyFont="1" applyFill="1" applyBorder="1" applyAlignment="1">
      <alignment horizontal="center" vertical="center" wrapText="1" readingOrder="1"/>
    </xf>
    <xf numFmtId="0" fontId="16" fillId="7" borderId="1" xfId="0" applyFont="1" applyFill="1" applyBorder="1" applyAlignment="1">
      <alignment horizontal="center" vertical="center" wrapText="1" readingOrder="1"/>
    </xf>
    <xf numFmtId="0" fontId="15" fillId="4" borderId="1" xfId="0" applyFont="1" applyFill="1" applyBorder="1" applyAlignment="1">
      <alignment horizontal="center" vertical="center" wrapText="1" readingOrder="1"/>
    </xf>
    <xf numFmtId="0" fontId="17" fillId="5" borderId="1" xfId="0" applyFont="1" applyFill="1" applyBorder="1" applyAlignment="1">
      <alignment horizontal="center" vertical="center" wrapText="1" readingOrder="1"/>
    </xf>
    <xf numFmtId="0" fontId="18" fillId="5" borderId="1" xfId="0" applyFont="1" applyFill="1" applyBorder="1" applyAlignment="1">
      <alignment horizontal="center" vertical="center" wrapText="1" readingOrder="1"/>
    </xf>
    <xf numFmtId="169" fontId="18" fillId="0" borderId="1" xfId="4" applyNumberFormat="1" applyFont="1" applyBorder="1" applyAlignment="1">
      <alignment horizontal="center" vertical="center" readingOrder="1"/>
    </xf>
    <xf numFmtId="0" fontId="18" fillId="0" borderId="1" xfId="0" applyFont="1" applyBorder="1" applyAlignment="1">
      <alignment horizontal="center" vertical="center" readingOrder="1"/>
    </xf>
    <xf numFmtId="0" fontId="18" fillId="7" borderId="1" xfId="0" applyFont="1" applyFill="1" applyBorder="1" applyAlignment="1">
      <alignment horizontal="center" vertical="center" readingOrder="1"/>
    </xf>
    <xf numFmtId="169" fontId="18" fillId="7" borderId="1" xfId="0" applyNumberFormat="1" applyFont="1" applyFill="1" applyBorder="1" applyAlignment="1">
      <alignment horizontal="center" vertical="center" readingOrder="1"/>
    </xf>
    <xf numFmtId="0" fontId="17" fillId="6" borderId="1" xfId="0" applyFont="1" applyFill="1" applyBorder="1" applyAlignment="1">
      <alignment horizontal="center" vertical="center" wrapText="1" readingOrder="1"/>
    </xf>
    <xf numFmtId="0" fontId="18" fillId="6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readingOrder="1"/>
    </xf>
    <xf numFmtId="169" fontId="9" fillId="0" borderId="1" xfId="4" applyNumberFormat="1" applyFont="1" applyBorder="1" applyAlignment="1">
      <alignment horizontal="center" vertical="center" readingOrder="1"/>
    </xf>
    <xf numFmtId="169" fontId="9" fillId="7" borderId="1" xfId="0" applyNumberFormat="1" applyFont="1" applyFill="1" applyBorder="1" applyAlignment="1">
      <alignment horizontal="center" vertical="center" readingOrder="1"/>
    </xf>
    <xf numFmtId="0" fontId="20" fillId="0" borderId="0" xfId="1" applyFont="1" applyAlignment="1">
      <alignment vertical="top" wrapText="1"/>
    </xf>
    <xf numFmtId="0" fontId="14" fillId="3" borderId="1" xfId="0" applyFont="1" applyFill="1" applyBorder="1" applyAlignment="1">
      <alignment horizontal="left" vertical="top"/>
    </xf>
    <xf numFmtId="169" fontId="13" fillId="3" borderId="1" xfId="4" applyNumberFormat="1" applyFont="1" applyFill="1" applyBorder="1" applyAlignment="1">
      <alignment horizontal="left" vertical="top"/>
    </xf>
    <xf numFmtId="169" fontId="19" fillId="3" borderId="1" xfId="4" applyNumberFormat="1" applyFont="1" applyFill="1" applyBorder="1" applyAlignment="1">
      <alignment horizontal="left" vertical="top"/>
    </xf>
    <xf numFmtId="43" fontId="14" fillId="3" borderId="1" xfId="0" applyNumberFormat="1" applyFont="1" applyFill="1" applyBorder="1" applyAlignment="1">
      <alignment horizontal="left" vertical="top"/>
    </xf>
    <xf numFmtId="0" fontId="2" fillId="0" borderId="0" xfId="1" applyFont="1" applyAlignment="1">
      <alignment wrapText="1"/>
    </xf>
    <xf numFmtId="0" fontId="2" fillId="9" borderId="1" xfId="1" applyFont="1" applyFill="1" applyBorder="1" applyAlignment="1">
      <alignment horizontal="right"/>
    </xf>
    <xf numFmtId="0" fontId="2" fillId="0" borderId="0" xfId="1" applyFont="1" applyFill="1"/>
    <xf numFmtId="169" fontId="9" fillId="7" borderId="1" xfId="4" applyNumberFormat="1" applyFont="1" applyFill="1" applyBorder="1" applyAlignment="1">
      <alignment horizontal="center" vertical="center" readingOrder="1"/>
    </xf>
    <xf numFmtId="0" fontId="20" fillId="0" borderId="0" xfId="1" applyFont="1"/>
    <xf numFmtId="3" fontId="2" fillId="2" borderId="1" xfId="1" applyNumberFormat="1" applyFont="1" applyFill="1" applyBorder="1"/>
    <xf numFmtId="0" fontId="21" fillId="0" borderId="0" xfId="1" applyFont="1" applyAlignment="1">
      <alignment vertical="top" wrapText="1"/>
    </xf>
    <xf numFmtId="169" fontId="13" fillId="0" borderId="0" xfId="4" applyNumberFormat="1" applyFont="1"/>
    <xf numFmtId="170" fontId="10" fillId="0" borderId="0" xfId="5" applyNumberFormat="1" applyFont="1"/>
    <xf numFmtId="169" fontId="13" fillId="0" borderId="0" xfId="0" applyNumberFormat="1" applyFont="1"/>
    <xf numFmtId="9" fontId="10" fillId="0" borderId="0" xfId="4" applyNumberFormat="1" applyFont="1" applyAlignment="1">
      <alignment horizontal="center" vertical="center"/>
    </xf>
    <xf numFmtId="169" fontId="22" fillId="0" borderId="0" xfId="0" applyNumberFormat="1" applyFont="1"/>
    <xf numFmtId="169" fontId="22" fillId="0" borderId="0" xfId="4" applyNumberFormat="1" applyFont="1"/>
    <xf numFmtId="0" fontId="19" fillId="0" borderId="0" xfId="1" applyFont="1" applyAlignment="1">
      <alignment vertical="top" wrapText="1"/>
    </xf>
    <xf numFmtId="169" fontId="13" fillId="3" borderId="1" xfId="4" applyNumberFormat="1" applyFont="1" applyFill="1" applyBorder="1" applyAlignment="1">
      <alignment horizontal="left" vertical="top" indent="1"/>
    </xf>
    <xf numFmtId="9" fontId="18" fillId="5" borderId="1" xfId="5" applyFont="1" applyFill="1" applyBorder="1" applyAlignment="1">
      <alignment horizontal="center" vertical="center" wrapText="1" readingOrder="1"/>
    </xf>
    <xf numFmtId="0" fontId="23" fillId="0" borderId="0" xfId="1" applyFont="1" applyFill="1"/>
    <xf numFmtId="0" fontId="24" fillId="0" borderId="0" xfId="0" applyFont="1" applyFill="1"/>
    <xf numFmtId="0" fontId="25" fillId="0" borderId="0" xfId="1" applyFont="1" applyFill="1"/>
    <xf numFmtId="0" fontId="26" fillId="0" borderId="0" xfId="0" applyFont="1" applyFill="1"/>
    <xf numFmtId="0" fontId="23" fillId="0" borderId="0" xfId="1" applyFont="1"/>
    <xf numFmtId="0" fontId="24" fillId="0" borderId="0" xfId="0" applyFont="1"/>
    <xf numFmtId="0" fontId="2" fillId="0" borderId="0" xfId="0" applyFont="1"/>
    <xf numFmtId="0" fontId="3" fillId="9" borderId="1" xfId="3" applyFont="1" applyFill="1" applyBorder="1" applyAlignment="1" applyProtection="1">
      <alignment horizontal="center"/>
    </xf>
    <xf numFmtId="3" fontId="3" fillId="9" borderId="1" xfId="3" applyNumberFormat="1" applyFont="1" applyFill="1" applyBorder="1" applyAlignment="1" applyProtection="1">
      <alignment horizontal="center"/>
    </xf>
    <xf numFmtId="0" fontId="23" fillId="0" borderId="1" xfId="3" applyFont="1" applyFill="1" applyBorder="1" applyAlignment="1" applyProtection="1">
      <alignment horizontal="center"/>
    </xf>
    <xf numFmtId="3" fontId="23" fillId="0" borderId="1" xfId="3" applyNumberFormat="1" applyFont="1" applyFill="1" applyBorder="1" applyAlignment="1" applyProtection="1">
      <alignment horizontal="center"/>
    </xf>
    <xf numFmtId="0" fontId="25" fillId="0" borderId="1" xfId="3" applyFont="1" applyFill="1" applyBorder="1" applyAlignment="1" applyProtection="1">
      <alignment horizontal="center"/>
    </xf>
    <xf numFmtId="3" fontId="25" fillId="0" borderId="1" xfId="3" applyNumberFormat="1" applyFont="1" applyFill="1" applyBorder="1" applyAlignment="1" applyProtection="1">
      <alignment horizontal="center"/>
    </xf>
    <xf numFmtId="3" fontId="23" fillId="10" borderId="1" xfId="3" applyNumberFormat="1" applyFont="1" applyFill="1" applyBorder="1" applyAlignment="1" applyProtection="1">
      <alignment horizontal="center"/>
    </xf>
    <xf numFmtId="3" fontId="25" fillId="10" borderId="1" xfId="3" applyNumberFormat="1" applyFont="1" applyFill="1" applyBorder="1" applyAlignment="1" applyProtection="1">
      <alignment horizontal="center"/>
    </xf>
    <xf numFmtId="0" fontId="27" fillId="0" borderId="0" xfId="0" applyFont="1"/>
    <xf numFmtId="168" fontId="27" fillId="0" borderId="0" xfId="0" applyNumberFormat="1" applyFont="1"/>
    <xf numFmtId="0" fontId="14" fillId="3" borderId="1" xfId="0" applyFont="1" applyFill="1" applyBorder="1" applyAlignment="1">
      <alignment vertical="top"/>
    </xf>
    <xf numFmtId="169" fontId="14" fillId="3" borderId="1" xfId="4" applyNumberFormat="1" applyFont="1" applyFill="1" applyBorder="1" applyAlignment="1">
      <alignment horizontal="center" vertical="top"/>
    </xf>
    <xf numFmtId="169" fontId="13" fillId="3" borderId="1" xfId="4" applyNumberFormat="1" applyFont="1" applyFill="1" applyBorder="1" applyAlignment="1">
      <alignment vertical="top"/>
    </xf>
    <xf numFmtId="9" fontId="14" fillId="3" borderId="1" xfId="0" applyNumberFormat="1" applyFont="1" applyFill="1" applyBorder="1" applyAlignment="1">
      <alignment vertical="top"/>
    </xf>
    <xf numFmtId="9" fontId="18" fillId="6" borderId="1" xfId="5" applyFont="1" applyFill="1" applyBorder="1" applyAlignment="1">
      <alignment horizontal="center" vertical="center" wrapText="1" readingOrder="1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horizontal="left" wrapText="1"/>
    </xf>
    <xf numFmtId="0" fontId="3" fillId="0" borderId="2" xfId="1" applyFont="1" applyBorder="1" applyAlignment="1">
      <alignment horizontal="left" vertical="top"/>
    </xf>
    <xf numFmtId="0" fontId="4" fillId="0" borderId="2" xfId="1" applyFont="1" applyBorder="1" applyAlignment="1">
      <alignment horizontal="left"/>
    </xf>
    <xf numFmtId="0" fontId="3" fillId="0" borderId="2" xfId="1" applyFont="1" applyBorder="1" applyAlignment="1">
      <alignment horizontal="left"/>
    </xf>
    <xf numFmtId="169" fontId="23" fillId="0" borderId="1" xfId="4" applyNumberFormat="1" applyFont="1" applyFill="1" applyBorder="1" applyAlignment="1" applyProtection="1">
      <alignment horizontal="center"/>
    </xf>
    <xf numFmtId="169" fontId="25" fillId="0" borderId="1" xfId="4" applyNumberFormat="1" applyFont="1" applyFill="1" applyBorder="1" applyAlignment="1" applyProtection="1">
      <alignment horizontal="center"/>
    </xf>
    <xf numFmtId="169" fontId="25" fillId="0" borderId="1" xfId="4" applyNumberFormat="1" applyFont="1" applyBorder="1" applyAlignment="1" applyProtection="1">
      <alignment horizontal="center"/>
    </xf>
    <xf numFmtId="169" fontId="2" fillId="2" borderId="1" xfId="4" applyNumberFormat="1" applyFont="1" applyFill="1" applyBorder="1"/>
    <xf numFmtId="169" fontId="23" fillId="0" borderId="1" xfId="4" applyNumberFormat="1" applyFont="1" applyFill="1" applyBorder="1" applyAlignment="1">
      <alignment horizontal="right"/>
    </xf>
    <xf numFmtId="169" fontId="25" fillId="0" borderId="1" xfId="4" applyNumberFormat="1" applyFont="1" applyFill="1" applyBorder="1" applyAlignment="1">
      <alignment horizontal="right"/>
    </xf>
    <xf numFmtId="169" fontId="23" fillId="0" borderId="1" xfId="4" applyNumberFormat="1" applyFont="1" applyBorder="1" applyAlignment="1">
      <alignment horizontal="right"/>
    </xf>
    <xf numFmtId="169" fontId="2" fillId="0" borderId="1" xfId="4" applyNumberFormat="1" applyFont="1" applyBorder="1" applyAlignment="1">
      <alignment horizontal="right"/>
    </xf>
    <xf numFmtId="169" fontId="25" fillId="0" borderId="1" xfId="4" applyNumberFormat="1" applyFont="1" applyBorder="1" applyAlignment="1">
      <alignment horizontal="right"/>
    </xf>
    <xf numFmtId="0" fontId="25" fillId="0" borderId="0" xfId="1" applyFont="1"/>
    <xf numFmtId="0" fontId="26" fillId="0" borderId="0" xfId="0" applyFont="1"/>
    <xf numFmtId="169" fontId="23" fillId="0" borderId="1" xfId="4" applyNumberFormat="1" applyFont="1" applyBorder="1" applyAlignment="1" applyProtection="1">
      <alignment horizontal="center"/>
    </xf>
    <xf numFmtId="166" fontId="2" fillId="0" borderId="1" xfId="2" applyNumberFormat="1" applyFont="1" applyBorder="1" applyAlignment="1"/>
  </cellXfs>
  <cellStyles count="6">
    <cellStyle name="Comma" xfId="4" builtinId="3"/>
    <cellStyle name="Comma 2" xfId="2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opLeftCell="A13" zoomScale="89" zoomScaleNormal="89" workbookViewId="0">
      <selection activeCell="C3" sqref="C3"/>
    </sheetView>
  </sheetViews>
  <sheetFormatPr defaultColWidth="5.7109375" defaultRowHeight="50.25" customHeight="1"/>
  <cols>
    <col min="1" max="1" width="5.7109375" style="8"/>
    <col min="2" max="2" width="28.42578125" style="8" bestFit="1" customWidth="1"/>
    <col min="3" max="3" width="30" style="8" bestFit="1" customWidth="1"/>
    <col min="4" max="4" width="29.28515625" style="8" bestFit="1" customWidth="1"/>
    <col min="5" max="5" width="25.42578125" style="11" customWidth="1"/>
    <col min="6" max="6" width="27.28515625" style="8" bestFit="1" customWidth="1"/>
    <col min="7" max="7" width="25.7109375" style="8" customWidth="1"/>
    <col min="8" max="8" width="28.140625" style="8" bestFit="1" customWidth="1"/>
    <col min="9" max="9" width="22.7109375" style="8" customWidth="1"/>
    <col min="10" max="10" width="19.42578125" style="8" bestFit="1" customWidth="1"/>
    <col min="11" max="11" width="20.140625" style="8" customWidth="1"/>
    <col min="12" max="12" width="9.5703125" style="8" bestFit="1" customWidth="1"/>
    <col min="13" max="16384" width="5.7109375" style="8"/>
  </cols>
  <sheetData>
    <row r="1" spans="1:9" s="13" customFormat="1" ht="50.25" customHeight="1">
      <c r="A1" s="76" t="s">
        <v>18</v>
      </c>
      <c r="B1" s="76"/>
      <c r="C1" s="76"/>
      <c r="D1" s="76"/>
      <c r="E1" s="76"/>
      <c r="F1" s="76"/>
      <c r="G1" s="15"/>
      <c r="H1" s="15"/>
    </row>
    <row r="2" spans="1:9" s="14" customFormat="1" ht="36.75" customHeight="1">
      <c r="A2" s="16"/>
      <c r="B2" s="34" t="s">
        <v>38</v>
      </c>
      <c r="C2" s="71">
        <v>60</v>
      </c>
      <c r="D2" s="72" t="s">
        <v>32</v>
      </c>
      <c r="E2" s="17"/>
      <c r="F2" s="51"/>
      <c r="G2" s="51"/>
      <c r="H2" s="16"/>
    </row>
    <row r="3" spans="1:9" ht="25.5" customHeight="1">
      <c r="A3" s="17"/>
      <c r="B3" s="34" t="s">
        <v>39</v>
      </c>
      <c r="C3" s="73">
        <v>50000000</v>
      </c>
      <c r="D3" s="52">
        <f>C2*C3</f>
        <v>3000000000</v>
      </c>
      <c r="E3" s="17"/>
      <c r="F3" s="51"/>
      <c r="G3" s="51"/>
      <c r="H3" s="17"/>
    </row>
    <row r="4" spans="1:9" ht="22.5" customHeight="1">
      <c r="A4" s="17"/>
      <c r="B4" s="34" t="s">
        <v>36</v>
      </c>
      <c r="C4" s="74"/>
      <c r="D4" s="35">
        <f>D3*C4</f>
        <v>0</v>
      </c>
      <c r="E4" s="17"/>
      <c r="F4" s="33"/>
      <c r="G4" s="33"/>
      <c r="H4" s="17"/>
    </row>
    <row r="5" spans="1:9" ht="21" customHeight="1">
      <c r="A5" s="17"/>
      <c r="B5" s="34" t="s">
        <v>21</v>
      </c>
      <c r="C5" s="71"/>
      <c r="D5" s="36">
        <f>D3-D4</f>
        <v>3000000000</v>
      </c>
      <c r="E5" s="45"/>
      <c r="F5" s="33"/>
      <c r="G5" s="33"/>
      <c r="H5" s="17"/>
    </row>
    <row r="6" spans="1:9" ht="20.25">
      <c r="A6" s="17"/>
      <c r="B6" s="37" t="s">
        <v>31</v>
      </c>
      <c r="C6" s="74">
        <v>0.75</v>
      </c>
      <c r="D6" s="36">
        <f>D3*75%</f>
        <v>2250000000</v>
      </c>
      <c r="E6" s="17"/>
      <c r="F6" s="33"/>
      <c r="G6" s="33"/>
      <c r="H6" s="17"/>
    </row>
    <row r="7" spans="1:9" ht="20.25">
      <c r="A7" s="77"/>
      <c r="B7" s="77"/>
      <c r="C7" s="77"/>
      <c r="D7" s="77"/>
      <c r="E7" s="77"/>
      <c r="F7" s="77"/>
      <c r="G7" s="47"/>
      <c r="H7" s="45"/>
    </row>
    <row r="8" spans="1:9" ht="40.5">
      <c r="A8" s="17"/>
      <c r="B8" s="21" t="s">
        <v>13</v>
      </c>
      <c r="C8" s="18" t="s">
        <v>14</v>
      </c>
      <c r="D8" s="18" t="s">
        <v>15</v>
      </c>
      <c r="E8" s="19" t="s">
        <v>23</v>
      </c>
      <c r="F8" s="18" t="s">
        <v>29</v>
      </c>
      <c r="G8" s="20" t="s">
        <v>19</v>
      </c>
      <c r="H8" s="20" t="s">
        <v>30</v>
      </c>
    </row>
    <row r="9" spans="1:9" s="14" customFormat="1" ht="30" customHeight="1">
      <c r="A9" s="16"/>
      <c r="B9" s="22" t="s">
        <v>16</v>
      </c>
      <c r="C9" s="23" t="s">
        <v>40</v>
      </c>
      <c r="D9" s="53"/>
      <c r="E9" s="24">
        <v>100000000</v>
      </c>
      <c r="F9" s="25"/>
      <c r="G9" s="26"/>
      <c r="H9" s="27">
        <f>E9</f>
        <v>100000000</v>
      </c>
      <c r="I9" s="48"/>
    </row>
    <row r="10" spans="1:9" ht="60.75">
      <c r="A10" s="17"/>
      <c r="B10" s="28" t="s">
        <v>22</v>
      </c>
      <c r="C10" s="29" t="s">
        <v>41</v>
      </c>
      <c r="D10" s="75">
        <v>0.3</v>
      </c>
      <c r="E10" s="24">
        <f>D10*$D$5-E9</f>
        <v>800000000</v>
      </c>
      <c r="F10" s="25"/>
      <c r="G10" s="27">
        <f>(E10+E9)*C6</f>
        <v>675000000</v>
      </c>
      <c r="H10" s="27">
        <f>E10-G10</f>
        <v>125000000</v>
      </c>
      <c r="I10" s="9"/>
    </row>
    <row r="11" spans="1:9" ht="47.25" customHeight="1">
      <c r="A11" s="17"/>
      <c r="B11" s="28" t="s">
        <v>24</v>
      </c>
      <c r="C11" s="29" t="s">
        <v>42</v>
      </c>
      <c r="D11" s="75">
        <v>0.1</v>
      </c>
      <c r="E11" s="24">
        <f t="shared" ref="E11:E14" si="0">D11*$D$5</f>
        <v>300000000</v>
      </c>
      <c r="F11" s="25"/>
      <c r="G11" s="27">
        <f>E11*$C$6</f>
        <v>225000000</v>
      </c>
      <c r="H11" s="27">
        <f t="shared" ref="H11:H16" si="1">E11-G11</f>
        <v>75000000</v>
      </c>
      <c r="I11" s="9"/>
    </row>
    <row r="12" spans="1:9" ht="50.25" customHeight="1">
      <c r="A12" s="17"/>
      <c r="B12" s="22" t="s">
        <v>25</v>
      </c>
      <c r="C12" s="29" t="s">
        <v>43</v>
      </c>
      <c r="D12" s="53">
        <v>0.1</v>
      </c>
      <c r="E12" s="24">
        <f t="shared" si="0"/>
        <v>300000000</v>
      </c>
      <c r="F12" s="25"/>
      <c r="G12" s="27">
        <f t="shared" ref="G12:G16" si="2">E12*$C$6</f>
        <v>225000000</v>
      </c>
      <c r="H12" s="27">
        <f t="shared" si="1"/>
        <v>75000000</v>
      </c>
      <c r="I12" s="9"/>
    </row>
    <row r="13" spans="1:9" ht="50.25" customHeight="1">
      <c r="A13" s="17"/>
      <c r="B13" s="22" t="s">
        <v>26</v>
      </c>
      <c r="C13" s="29" t="s">
        <v>44</v>
      </c>
      <c r="D13" s="53">
        <v>0.1</v>
      </c>
      <c r="E13" s="24">
        <f t="shared" si="0"/>
        <v>300000000</v>
      </c>
      <c r="F13" s="25"/>
      <c r="G13" s="27">
        <f t="shared" si="2"/>
        <v>225000000</v>
      </c>
      <c r="H13" s="27">
        <f t="shared" si="1"/>
        <v>75000000</v>
      </c>
      <c r="I13" s="9"/>
    </row>
    <row r="14" spans="1:9" ht="50.25" customHeight="1">
      <c r="A14" s="17"/>
      <c r="B14" s="22" t="s">
        <v>27</v>
      </c>
      <c r="C14" s="29" t="s">
        <v>45</v>
      </c>
      <c r="D14" s="53">
        <v>0.1</v>
      </c>
      <c r="E14" s="24">
        <f t="shared" si="0"/>
        <v>300000000</v>
      </c>
      <c r="F14" s="25"/>
      <c r="G14" s="27">
        <f t="shared" si="2"/>
        <v>225000000</v>
      </c>
      <c r="H14" s="27">
        <f t="shared" si="1"/>
        <v>75000000</v>
      </c>
      <c r="I14" s="9"/>
    </row>
    <row r="15" spans="1:9" ht="60.75">
      <c r="A15" s="17"/>
      <c r="B15" s="22" t="s">
        <v>28</v>
      </c>
      <c r="C15" s="29" t="s">
        <v>46</v>
      </c>
      <c r="D15" s="53">
        <v>0.25</v>
      </c>
      <c r="E15" s="24">
        <f>D15*$D$5</f>
        <v>750000000</v>
      </c>
      <c r="F15" s="25" t="s">
        <v>37</v>
      </c>
      <c r="G15" s="27">
        <f t="shared" si="2"/>
        <v>562500000</v>
      </c>
      <c r="H15" s="27">
        <f t="shared" si="1"/>
        <v>187500000</v>
      </c>
      <c r="I15" s="9"/>
    </row>
    <row r="16" spans="1:9" ht="53.25" customHeight="1">
      <c r="A16" s="17"/>
      <c r="B16" s="22" t="s">
        <v>33</v>
      </c>
      <c r="C16" s="29" t="s">
        <v>47</v>
      </c>
      <c r="D16" s="53">
        <v>0.05</v>
      </c>
      <c r="E16" s="24">
        <f>D16*$D$5</f>
        <v>150000000</v>
      </c>
      <c r="F16" s="25"/>
      <c r="G16" s="27">
        <f t="shared" si="2"/>
        <v>112500000</v>
      </c>
      <c r="H16" s="27">
        <f t="shared" si="1"/>
        <v>37500000</v>
      </c>
      <c r="I16" s="11"/>
    </row>
    <row r="17" spans="1:10" ht="38.25" customHeight="1">
      <c r="A17" s="17"/>
      <c r="B17" s="30"/>
      <c r="C17" s="25"/>
      <c r="D17" s="25" t="s">
        <v>17</v>
      </c>
      <c r="E17" s="31">
        <f>SUM(E9:E16)</f>
        <v>3000000000</v>
      </c>
      <c r="F17" s="25"/>
      <c r="G17" s="41">
        <f>SUM(G10:G16)</f>
        <v>2250000000</v>
      </c>
      <c r="H17" s="32">
        <f>SUM(H9:H16)</f>
        <v>750000000</v>
      </c>
      <c r="I17" s="9"/>
      <c r="J17" s="12"/>
    </row>
    <row r="18" spans="1:10" ht="50.25" customHeight="1">
      <c r="B18" s="10" t="s">
        <v>20</v>
      </c>
      <c r="G18" s="46"/>
      <c r="H18" s="49"/>
      <c r="I18" s="50"/>
    </row>
    <row r="19" spans="1:10" ht="50.25" customHeight="1">
      <c r="G19" s="46"/>
      <c r="H19" s="9"/>
      <c r="I19" s="9"/>
    </row>
    <row r="20" spans="1:10" ht="50.25" customHeight="1">
      <c r="G20" s="9"/>
      <c r="H20" s="9"/>
    </row>
    <row r="21" spans="1:10" ht="50.25" customHeight="1">
      <c r="G21" s="9"/>
    </row>
  </sheetData>
  <mergeCells count="2">
    <mergeCell ref="A1:F1"/>
    <mergeCell ref="A7:F7"/>
  </mergeCells>
  <phoneticPr fontId="12"/>
  <pageMargins left="0.7" right="0.7" top="0.75" bottom="0.75" header="0.3" footer="0.3"/>
  <pageSetup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28"/>
  <sheetViews>
    <sheetView topLeftCell="A418" workbookViewId="0">
      <selection sqref="A1:F1048576"/>
    </sheetView>
  </sheetViews>
  <sheetFormatPr defaultRowHeight="15"/>
  <cols>
    <col min="1" max="1" width="24.7109375" bestFit="1" customWidth="1"/>
    <col min="2" max="2" width="17.5703125" customWidth="1"/>
    <col min="3" max="3" width="15.7109375" bestFit="1" customWidth="1"/>
    <col min="4" max="4" width="14.42578125" bestFit="1" customWidth="1"/>
    <col min="5" max="5" width="15" customWidth="1"/>
    <col min="6" max="6" width="21.7109375" bestFit="1" customWidth="1"/>
  </cols>
  <sheetData>
    <row r="1" spans="1:6" ht="15.75">
      <c r="A1" s="1" t="s">
        <v>0</v>
      </c>
      <c r="B1" s="2">
        <v>420</v>
      </c>
      <c r="C1" s="3" t="s">
        <v>1</v>
      </c>
      <c r="D1" s="44"/>
      <c r="E1" s="44"/>
      <c r="F1" s="33"/>
    </row>
    <row r="2" spans="1:6" ht="15.75">
      <c r="A2" s="1" t="s">
        <v>2</v>
      </c>
      <c r="B2" s="93">
        <f>'Tiến độ giải ngân'!G17</f>
        <v>2250000000</v>
      </c>
      <c r="C2" s="3" t="s">
        <v>3</v>
      </c>
      <c r="D2" s="44"/>
      <c r="E2" s="44"/>
      <c r="F2" s="33"/>
    </row>
    <row r="3" spans="1:6" ht="15.75">
      <c r="A3" s="1" t="s">
        <v>4</v>
      </c>
      <c r="B3" s="7">
        <v>6.5000000000000002E-2</v>
      </c>
      <c r="C3" s="4"/>
      <c r="D3" s="44"/>
      <c r="E3" s="44"/>
      <c r="F3" s="33"/>
    </row>
    <row r="4" spans="1:6" ht="15.75">
      <c r="A4" s="1" t="s">
        <v>5</v>
      </c>
      <c r="B4" s="6">
        <v>12</v>
      </c>
      <c r="C4" s="4" t="s">
        <v>6</v>
      </c>
      <c r="D4" s="44"/>
      <c r="E4" s="44"/>
      <c r="F4" s="33"/>
    </row>
    <row r="5" spans="1:6" ht="15.75">
      <c r="A5" s="1" t="s">
        <v>7</v>
      </c>
      <c r="B5" s="7">
        <v>0.108</v>
      </c>
      <c r="C5" s="4"/>
      <c r="D5" s="4"/>
      <c r="E5" s="5"/>
      <c r="F5" s="4"/>
    </row>
    <row r="6" spans="1:6" ht="15.75">
      <c r="A6" s="78"/>
      <c r="B6" s="79"/>
      <c r="C6" s="79"/>
      <c r="D6" s="79"/>
      <c r="E6" s="5"/>
      <c r="F6" s="4"/>
    </row>
    <row r="7" spans="1:6" ht="15.75">
      <c r="A7" s="61" t="s">
        <v>8</v>
      </c>
      <c r="B7" s="61" t="s">
        <v>9</v>
      </c>
      <c r="C7" s="61" t="s">
        <v>10</v>
      </c>
      <c r="D7" s="62" t="s">
        <v>11</v>
      </c>
      <c r="E7" s="39" t="s">
        <v>12</v>
      </c>
      <c r="F7" s="4"/>
    </row>
    <row r="8" spans="1:6" s="55" customFormat="1" ht="15.75">
      <c r="A8" s="63">
        <v>1</v>
      </c>
      <c r="B8" s="81">
        <f>'Tiến độ giải ngân'!G10</f>
        <v>675000000</v>
      </c>
      <c r="C8" s="81">
        <f>$B$8/($B$1)</f>
        <v>1607142.857142857</v>
      </c>
      <c r="D8" s="64">
        <f>IF(A8&lt;=$B$4,B8*$B$3/12,B8*$B$5/12)</f>
        <v>3656250</v>
      </c>
      <c r="E8" s="85">
        <f>SUM(C8+D8)</f>
        <v>5263392.8571428573</v>
      </c>
      <c r="F8" s="54" t="s">
        <v>34</v>
      </c>
    </row>
    <row r="9" spans="1:6" s="57" customFormat="1" ht="15.75">
      <c r="A9" s="65">
        <v>2</v>
      </c>
      <c r="B9" s="82">
        <f>B8-C8</f>
        <v>673392857.14285719</v>
      </c>
      <c r="C9" s="82">
        <f>$B$8/($B$1)</f>
        <v>1607142.857142857</v>
      </c>
      <c r="D9" s="66">
        <f t="shared" ref="D9:D12" si="0">IF(A9&lt;=$B$4,B9*$B$3/12,B9*$B$5/12)</f>
        <v>3647544.6428571432</v>
      </c>
      <c r="E9" s="86">
        <f t="shared" ref="E9:E12" si="1">SUM(C9+D9)</f>
        <v>5254687.5</v>
      </c>
      <c r="F9" s="56"/>
    </row>
    <row r="10" spans="1:6" s="57" customFormat="1" ht="15.75">
      <c r="A10" s="65">
        <v>3</v>
      </c>
      <c r="B10" s="82">
        <f t="shared" ref="B10:B12" si="2">B9-C9</f>
        <v>671785714.28571439</v>
      </c>
      <c r="C10" s="82">
        <f t="shared" ref="C10:C12" si="3">$B$8/($B$1)</f>
        <v>1607142.857142857</v>
      </c>
      <c r="D10" s="66">
        <f t="shared" si="0"/>
        <v>3638839.2857142868</v>
      </c>
      <c r="E10" s="86">
        <f t="shared" si="1"/>
        <v>5245982.1428571437</v>
      </c>
      <c r="F10" s="56"/>
    </row>
    <row r="11" spans="1:6" s="57" customFormat="1" ht="15.75">
      <c r="A11" s="65">
        <v>4</v>
      </c>
      <c r="B11" s="82">
        <f t="shared" si="2"/>
        <v>670178571.42857158</v>
      </c>
      <c r="C11" s="82">
        <f t="shared" si="3"/>
        <v>1607142.857142857</v>
      </c>
      <c r="D11" s="66">
        <f t="shared" si="0"/>
        <v>3630133.9285714296</v>
      </c>
      <c r="E11" s="86">
        <f t="shared" si="1"/>
        <v>5237276.7857142864</v>
      </c>
      <c r="F11" s="56"/>
    </row>
    <row r="12" spans="1:6" s="57" customFormat="1" ht="15.75">
      <c r="A12" s="65">
        <v>5</v>
      </c>
      <c r="B12" s="82">
        <f t="shared" si="2"/>
        <v>668571428.57142878</v>
      </c>
      <c r="C12" s="82">
        <f t="shared" si="3"/>
        <v>1607142.857142857</v>
      </c>
      <c r="D12" s="66">
        <f t="shared" si="0"/>
        <v>3621428.5714285728</v>
      </c>
      <c r="E12" s="86">
        <f t="shared" si="1"/>
        <v>5228571.42857143</v>
      </c>
      <c r="F12" s="56"/>
    </row>
    <row r="13" spans="1:6" s="59" customFormat="1" ht="15.75">
      <c r="A13" s="63">
        <v>6</v>
      </c>
      <c r="B13" s="81">
        <f>B12-C12+'Tiến độ giải ngân'!G11</f>
        <v>891964285.71428597</v>
      </c>
      <c r="C13" s="81">
        <f>$B$13/($B$1-5)</f>
        <v>2149311.5318416529</v>
      </c>
      <c r="D13" s="67">
        <f>IF(A13&lt;=$B$4,B13*$B$3/12,B13*$B$5/12)</f>
        <v>4831473.2142857155</v>
      </c>
      <c r="E13" s="87">
        <f t="shared" ref="E13:E70" si="4">SUM(C13+D13)</f>
        <v>6980784.7461273689</v>
      </c>
      <c r="F13" s="58" t="s">
        <v>49</v>
      </c>
    </row>
    <row r="14" spans="1:6" s="91" customFormat="1" ht="15.75">
      <c r="A14" s="65">
        <v>7</v>
      </c>
      <c r="B14" s="82">
        <f>B13-C13</f>
        <v>889814974.18244433</v>
      </c>
      <c r="C14" s="82">
        <f>$B$14/($B$1-6)</f>
        <v>2149311.5318416529</v>
      </c>
      <c r="D14" s="68">
        <f t="shared" ref="D14:D16" si="5">IF(A14&lt;=$B$4,B14*$B$3/12,B14*$B$5/12)</f>
        <v>4819831.1101549072</v>
      </c>
      <c r="E14" s="89">
        <f t="shared" si="4"/>
        <v>6969142.6419965606</v>
      </c>
      <c r="F14" s="90"/>
    </row>
    <row r="15" spans="1:6" s="59" customFormat="1" ht="15.75">
      <c r="A15" s="63">
        <v>8</v>
      </c>
      <c r="B15" s="81">
        <f>B14-C14+'Tiến độ giải ngân'!G12</f>
        <v>1112665662.6506028</v>
      </c>
      <c r="C15" s="81">
        <f>$B$15/($B$1-7)</f>
        <v>2694105.7207036386</v>
      </c>
      <c r="D15" s="67">
        <f t="shared" si="5"/>
        <v>6026939.006024099</v>
      </c>
      <c r="E15" s="87">
        <f t="shared" si="4"/>
        <v>8721044.7267277371</v>
      </c>
      <c r="F15" s="58" t="s">
        <v>50</v>
      </c>
    </row>
    <row r="16" spans="1:6" s="91" customFormat="1" ht="15.75">
      <c r="A16" s="65">
        <v>9</v>
      </c>
      <c r="B16" s="82">
        <f>B15-C15</f>
        <v>1109971556.9298992</v>
      </c>
      <c r="C16" s="82">
        <f>$B$16/($B$1-8)</f>
        <v>2694105.7207036391</v>
      </c>
      <c r="D16" s="68">
        <f t="shared" si="5"/>
        <v>6012345.9333702875</v>
      </c>
      <c r="E16" s="89">
        <f t="shared" si="4"/>
        <v>8706451.6540739276</v>
      </c>
    </row>
    <row r="17" spans="1:6" s="59" customFormat="1" ht="15.75">
      <c r="A17" s="63">
        <v>10</v>
      </c>
      <c r="B17" s="92">
        <f>B16-C16+'Tiến độ giải ngân'!G13</f>
        <v>1332277451.2091956</v>
      </c>
      <c r="C17" s="81">
        <f>$B$17/($B$1-9)</f>
        <v>3241550.9761780915</v>
      </c>
      <c r="D17" s="67">
        <f>IF(A17&lt;=$B$4,B17*$B$3/12,B17*$B$5/12)</f>
        <v>7216502.860716477</v>
      </c>
      <c r="E17" s="87">
        <f t="shared" si="4"/>
        <v>10458053.836894568</v>
      </c>
      <c r="F17" s="58" t="s">
        <v>51</v>
      </c>
    </row>
    <row r="18" spans="1:6" ht="15.75">
      <c r="A18" s="65">
        <v>11</v>
      </c>
      <c r="B18" s="83">
        <f t="shared" ref="B18:B22" si="6">B17-C17</f>
        <v>1329035900.2330174</v>
      </c>
      <c r="C18" s="82">
        <f>$B$17/($B$1-9)</f>
        <v>3241550.9761780915</v>
      </c>
      <c r="D18" s="68">
        <f t="shared" ref="D18:D74" si="7">IF(A18&lt;=$B$4,B18*$B$3/12,B18*$B$5/12)</f>
        <v>7198944.4595955117</v>
      </c>
      <c r="E18" s="88">
        <f t="shared" si="4"/>
        <v>10440495.435773604</v>
      </c>
    </row>
    <row r="19" spans="1:6" s="59" customFormat="1" ht="15.75">
      <c r="A19" s="63">
        <v>12</v>
      </c>
      <c r="B19" s="92">
        <f>B18-C18+'Tiến độ giải ngân'!G14</f>
        <v>1550794349.2568393</v>
      </c>
      <c r="C19" s="81">
        <f>$B$19/($B$1-11)</f>
        <v>3791673.225566844</v>
      </c>
      <c r="D19" s="67">
        <f t="shared" si="7"/>
        <v>8400136.0584745463</v>
      </c>
      <c r="E19" s="87">
        <f t="shared" si="4"/>
        <v>12191809.28404139</v>
      </c>
      <c r="F19" s="58" t="s">
        <v>48</v>
      </c>
    </row>
    <row r="20" spans="1:6" ht="15.75">
      <c r="A20" s="65">
        <v>13</v>
      </c>
      <c r="B20" s="83">
        <f t="shared" si="6"/>
        <v>1547002676.0312724</v>
      </c>
      <c r="C20" s="82">
        <f>$B$19/($B$1-11)</f>
        <v>3791673.225566844</v>
      </c>
      <c r="D20" s="68">
        <f t="shared" si="7"/>
        <v>13923024.084281452</v>
      </c>
      <c r="E20" s="88">
        <f t="shared" si="4"/>
        <v>17714697.309848297</v>
      </c>
      <c r="F20" s="4"/>
    </row>
    <row r="21" spans="1:6" ht="15.75">
      <c r="A21" s="65">
        <v>14</v>
      </c>
      <c r="B21" s="83">
        <f t="shared" si="6"/>
        <v>1543211002.8057055</v>
      </c>
      <c r="C21" s="82">
        <f t="shared" ref="C21:C24" si="8">$B$19/($B$1-11)</f>
        <v>3791673.225566844</v>
      </c>
      <c r="D21" s="68">
        <f t="shared" si="7"/>
        <v>13888899.025251349</v>
      </c>
      <c r="E21" s="88">
        <f t="shared" si="4"/>
        <v>17680572.250818193</v>
      </c>
      <c r="F21" s="4"/>
    </row>
    <row r="22" spans="1:6" ht="15.75">
      <c r="A22" s="65">
        <v>15</v>
      </c>
      <c r="B22" s="83">
        <f t="shared" si="6"/>
        <v>1539419329.5801387</v>
      </c>
      <c r="C22" s="82">
        <f t="shared" si="8"/>
        <v>3791673.225566844</v>
      </c>
      <c r="D22" s="68">
        <f t="shared" si="7"/>
        <v>13854773.966221249</v>
      </c>
      <c r="E22" s="88">
        <f t="shared" si="4"/>
        <v>17646447.191788092</v>
      </c>
      <c r="F22" s="40"/>
    </row>
    <row r="23" spans="1:6" s="57" customFormat="1" ht="15.75">
      <c r="A23" s="65">
        <v>16</v>
      </c>
      <c r="B23" s="82">
        <f>B22-C22</f>
        <v>1535627656.3545718</v>
      </c>
      <c r="C23" s="82">
        <f t="shared" si="8"/>
        <v>3791673.225566844</v>
      </c>
      <c r="D23" s="66">
        <f t="shared" si="7"/>
        <v>13820648.907191148</v>
      </c>
      <c r="E23" s="86">
        <f t="shared" si="4"/>
        <v>17612322.132757992</v>
      </c>
    </row>
    <row r="24" spans="1:6" ht="15.75">
      <c r="A24" s="65">
        <v>17</v>
      </c>
      <c r="B24" s="83">
        <f>B23-C23</f>
        <v>1531835983.129005</v>
      </c>
      <c r="C24" s="82">
        <f t="shared" si="8"/>
        <v>3791673.225566844</v>
      </c>
      <c r="D24" s="68">
        <f t="shared" si="7"/>
        <v>13786523.848161044</v>
      </c>
      <c r="E24" s="88">
        <f t="shared" si="4"/>
        <v>17578197.073727887</v>
      </c>
      <c r="F24" s="4"/>
    </row>
    <row r="25" spans="1:6" s="59" customFormat="1" ht="15.75">
      <c r="A25" s="63">
        <v>18</v>
      </c>
      <c r="B25" s="92">
        <f>B24-C24+'Tiến độ giải ngân'!G15</f>
        <v>2090544309.9034381</v>
      </c>
      <c r="C25" s="81">
        <f>$B$25/($B$1-17)</f>
        <v>5187454.8632839657</v>
      </c>
      <c r="D25" s="67">
        <f t="shared" si="7"/>
        <v>18814898.789130945</v>
      </c>
      <c r="E25" s="87">
        <f t="shared" si="4"/>
        <v>24002353.65241491</v>
      </c>
      <c r="F25" s="54" t="s">
        <v>52</v>
      </c>
    </row>
    <row r="26" spans="1:6" ht="15.75">
      <c r="A26" s="65">
        <v>19</v>
      </c>
      <c r="B26" s="83">
        <f t="shared" ref="B25:B28" si="9">B25-C25</f>
        <v>2085356855.0401542</v>
      </c>
      <c r="C26" s="82">
        <f>$B$25/($B$1-17)</f>
        <v>5187454.8632839657</v>
      </c>
      <c r="D26" s="68">
        <f t="shared" si="7"/>
        <v>18768211.695361387</v>
      </c>
      <c r="E26" s="88">
        <f t="shared" si="4"/>
        <v>23955666.558645353</v>
      </c>
      <c r="F26" s="4"/>
    </row>
    <row r="27" spans="1:6" ht="15.75">
      <c r="A27" s="65">
        <v>20</v>
      </c>
      <c r="B27" s="83">
        <f t="shared" si="9"/>
        <v>2080169400.1768703</v>
      </c>
      <c r="C27" s="82">
        <f t="shared" ref="C27:C30" si="10">$B$25/($B$1-17)</f>
        <v>5187454.8632839657</v>
      </c>
      <c r="D27" s="68">
        <f t="shared" si="7"/>
        <v>18721524.601591833</v>
      </c>
      <c r="E27" s="88">
        <f t="shared" si="4"/>
        <v>23908979.464875799</v>
      </c>
      <c r="F27" s="4"/>
    </row>
    <row r="28" spans="1:6" ht="15.75">
      <c r="A28" s="65">
        <v>21</v>
      </c>
      <c r="B28" s="83">
        <f t="shared" si="9"/>
        <v>2074981945.3135865</v>
      </c>
      <c r="C28" s="82">
        <f t="shared" si="10"/>
        <v>5187454.8632839657</v>
      </c>
      <c r="D28" s="68">
        <f t="shared" si="7"/>
        <v>18674837.507822279</v>
      </c>
      <c r="E28" s="88">
        <f t="shared" si="4"/>
        <v>23862292.371106245</v>
      </c>
      <c r="F28" s="4"/>
    </row>
    <row r="29" spans="1:6" s="57" customFormat="1" ht="15.75">
      <c r="A29" s="65">
        <v>22</v>
      </c>
      <c r="B29" s="82">
        <f>B28-C28</f>
        <v>2069794490.4503026</v>
      </c>
      <c r="C29" s="82">
        <f t="shared" si="10"/>
        <v>5187454.8632839657</v>
      </c>
      <c r="D29" s="66">
        <f t="shared" si="7"/>
        <v>18628150.414052721</v>
      </c>
      <c r="E29" s="86">
        <f t="shared" si="4"/>
        <v>23815605.277336687</v>
      </c>
    </row>
    <row r="30" spans="1:6" ht="15.75">
      <c r="A30" s="65">
        <v>23</v>
      </c>
      <c r="B30" s="83">
        <f>B29-C29</f>
        <v>2064607035.5870187</v>
      </c>
      <c r="C30" s="82">
        <f t="shared" si="10"/>
        <v>5187454.8632839657</v>
      </c>
      <c r="D30" s="68">
        <f t="shared" si="7"/>
        <v>18581463.320283171</v>
      </c>
      <c r="E30" s="88">
        <f t="shared" si="4"/>
        <v>23768918.183567137</v>
      </c>
      <c r="F30" s="4"/>
    </row>
    <row r="31" spans="1:6" s="59" customFormat="1" ht="15.75">
      <c r="A31" s="63">
        <v>24</v>
      </c>
      <c r="B31" s="92">
        <f>B30-C30+'Tiến độ giải ngân'!G16</f>
        <v>2171919580.7237349</v>
      </c>
      <c r="C31" s="81">
        <f>$B$31/(B$1-23)</f>
        <v>5470830.1781454282</v>
      </c>
      <c r="D31" s="67">
        <f t="shared" si="7"/>
        <v>19547276.226513613</v>
      </c>
      <c r="E31" s="87">
        <f t="shared" si="4"/>
        <v>25018106.40465904</v>
      </c>
      <c r="F31" s="54" t="s">
        <v>53</v>
      </c>
    </row>
    <row r="32" spans="1:6" ht="15.75">
      <c r="A32" s="65">
        <v>25</v>
      </c>
      <c r="B32" s="83">
        <f t="shared" ref="B31:B94" si="11">B31-C31</f>
        <v>2166448750.5455894</v>
      </c>
      <c r="C32" s="82">
        <f>$B$31/(B$1-23)</f>
        <v>5470830.1781454282</v>
      </c>
      <c r="D32" s="68">
        <f t="shared" si="7"/>
        <v>19498038.754910305</v>
      </c>
      <c r="E32" s="88">
        <f t="shared" si="4"/>
        <v>24968868.933055732</v>
      </c>
      <c r="F32" s="4"/>
    </row>
    <row r="33" spans="1:6" ht="15.75">
      <c r="A33" s="65">
        <v>26</v>
      </c>
      <c r="B33" s="83">
        <f t="shared" si="11"/>
        <v>2160977920.367444</v>
      </c>
      <c r="C33" s="82">
        <f t="shared" ref="C33:C96" si="12">$B$31/(B$1-23)</f>
        <v>5470830.1781454282</v>
      </c>
      <c r="D33" s="68">
        <f t="shared" si="7"/>
        <v>19448801.283306997</v>
      </c>
      <c r="E33" s="88">
        <f t="shared" si="4"/>
        <v>24919631.461452425</v>
      </c>
      <c r="F33" s="4"/>
    </row>
    <row r="34" spans="1:6" ht="15.75">
      <c r="A34" s="65">
        <v>27</v>
      </c>
      <c r="B34" s="83">
        <f t="shared" si="11"/>
        <v>2155507090.1892986</v>
      </c>
      <c r="C34" s="82">
        <f t="shared" si="12"/>
        <v>5470830.1781454282</v>
      </c>
      <c r="D34" s="68">
        <f t="shared" si="7"/>
        <v>19399563.811703686</v>
      </c>
      <c r="E34" s="88">
        <f t="shared" si="4"/>
        <v>24870393.989849113</v>
      </c>
      <c r="F34" s="4"/>
    </row>
    <row r="35" spans="1:6" ht="15.75">
      <c r="A35" s="65">
        <v>28</v>
      </c>
      <c r="B35" s="83">
        <f t="shared" si="11"/>
        <v>2150036260.0111532</v>
      </c>
      <c r="C35" s="82">
        <f t="shared" si="12"/>
        <v>5470830.1781454282</v>
      </c>
      <c r="D35" s="68">
        <f t="shared" si="7"/>
        <v>19350326.340100378</v>
      </c>
      <c r="E35" s="88">
        <f t="shared" si="4"/>
        <v>24821156.518245805</v>
      </c>
      <c r="F35" s="4"/>
    </row>
    <row r="36" spans="1:6" ht="15.75">
      <c r="A36" s="65">
        <v>29</v>
      </c>
      <c r="B36" s="83">
        <f t="shared" si="11"/>
        <v>2144565429.8330078</v>
      </c>
      <c r="C36" s="82">
        <f t="shared" si="12"/>
        <v>5470830.1781454282</v>
      </c>
      <c r="D36" s="68">
        <f t="shared" si="7"/>
        <v>19301088.86849707</v>
      </c>
      <c r="E36" s="88">
        <f t="shared" si="4"/>
        <v>24771919.046642497</v>
      </c>
      <c r="F36" s="4"/>
    </row>
    <row r="37" spans="1:6" ht="15.75">
      <c r="A37" s="65">
        <v>30</v>
      </c>
      <c r="B37" s="83">
        <f t="shared" si="11"/>
        <v>2139094599.6548624</v>
      </c>
      <c r="C37" s="82">
        <f t="shared" si="12"/>
        <v>5470830.1781454282</v>
      </c>
      <c r="D37" s="68">
        <f t="shared" si="7"/>
        <v>19251851.396893762</v>
      </c>
      <c r="E37" s="88">
        <f t="shared" si="4"/>
        <v>24722681.575039189</v>
      </c>
      <c r="F37" s="4"/>
    </row>
    <row r="38" spans="1:6" ht="15.75">
      <c r="A38" s="65">
        <v>31</v>
      </c>
      <c r="B38" s="83">
        <f t="shared" si="11"/>
        <v>2133623769.476717</v>
      </c>
      <c r="C38" s="82">
        <f t="shared" si="12"/>
        <v>5470830.1781454282</v>
      </c>
      <c r="D38" s="68">
        <f t="shared" si="7"/>
        <v>19202613.925290454</v>
      </c>
      <c r="E38" s="88">
        <f t="shared" si="4"/>
        <v>24673444.103435881</v>
      </c>
      <c r="F38" s="4"/>
    </row>
    <row r="39" spans="1:6" ht="15.75">
      <c r="A39" s="65">
        <v>32</v>
      </c>
      <c r="B39" s="83">
        <f t="shared" si="11"/>
        <v>2128152939.2985716</v>
      </c>
      <c r="C39" s="82">
        <f t="shared" si="12"/>
        <v>5470830.1781454282</v>
      </c>
      <c r="D39" s="68">
        <f t="shared" si="7"/>
        <v>19153376.453687143</v>
      </c>
      <c r="E39" s="88">
        <f t="shared" si="4"/>
        <v>24624206.63183257</v>
      </c>
      <c r="F39" s="4"/>
    </row>
    <row r="40" spans="1:6" ht="15.75">
      <c r="A40" s="65">
        <v>33</v>
      </c>
      <c r="B40" s="83">
        <f t="shared" si="11"/>
        <v>2122682109.1204262</v>
      </c>
      <c r="C40" s="82">
        <f t="shared" si="12"/>
        <v>5470830.1781454282</v>
      </c>
      <c r="D40" s="68">
        <f t="shared" si="7"/>
        <v>19104138.982083835</v>
      </c>
      <c r="E40" s="88">
        <f t="shared" si="4"/>
        <v>24574969.160229262</v>
      </c>
      <c r="F40" s="4"/>
    </row>
    <row r="41" spans="1:6" ht="15.75">
      <c r="A41" s="65">
        <v>34</v>
      </c>
      <c r="B41" s="83">
        <f t="shared" si="11"/>
        <v>2117211278.9422808</v>
      </c>
      <c r="C41" s="82">
        <f t="shared" si="12"/>
        <v>5470830.1781454282</v>
      </c>
      <c r="D41" s="68">
        <f t="shared" si="7"/>
        <v>19054901.510480527</v>
      </c>
      <c r="E41" s="88">
        <f t="shared" si="4"/>
        <v>24525731.688625954</v>
      </c>
      <c r="F41" s="4"/>
    </row>
    <row r="42" spans="1:6" ht="15.75">
      <c r="A42" s="65">
        <v>35</v>
      </c>
      <c r="B42" s="83">
        <f t="shared" si="11"/>
        <v>2111740448.7641354</v>
      </c>
      <c r="C42" s="82">
        <f t="shared" si="12"/>
        <v>5470830.1781454282</v>
      </c>
      <c r="D42" s="68">
        <f t="shared" si="7"/>
        <v>19005664.038877219</v>
      </c>
      <c r="E42" s="88">
        <f t="shared" si="4"/>
        <v>24476494.217022646</v>
      </c>
      <c r="F42" s="4"/>
    </row>
    <row r="43" spans="1:6" ht="15.75">
      <c r="A43" s="65">
        <v>36</v>
      </c>
      <c r="B43" s="83">
        <f t="shared" si="11"/>
        <v>2106269618.58599</v>
      </c>
      <c r="C43" s="82">
        <f t="shared" si="12"/>
        <v>5470830.1781454282</v>
      </c>
      <c r="D43" s="68">
        <f t="shared" si="7"/>
        <v>18956426.567273911</v>
      </c>
      <c r="E43" s="88">
        <f t="shared" si="4"/>
        <v>24427256.745419338</v>
      </c>
      <c r="F43" s="4"/>
    </row>
    <row r="44" spans="1:6" ht="15.75">
      <c r="A44" s="65">
        <v>37</v>
      </c>
      <c r="B44" s="83">
        <f t="shared" si="11"/>
        <v>2100798788.4078445</v>
      </c>
      <c r="C44" s="82">
        <f t="shared" si="12"/>
        <v>5470830.1781454282</v>
      </c>
      <c r="D44" s="68">
        <f t="shared" si="7"/>
        <v>18907189.095670599</v>
      </c>
      <c r="E44" s="88">
        <f t="shared" si="4"/>
        <v>24378019.273816027</v>
      </c>
      <c r="F44" s="4"/>
    </row>
    <row r="45" spans="1:6" ht="15.75">
      <c r="A45" s="65">
        <v>38</v>
      </c>
      <c r="B45" s="83">
        <f t="shared" si="11"/>
        <v>2095327958.2296991</v>
      </c>
      <c r="C45" s="82">
        <f t="shared" si="12"/>
        <v>5470830.1781454282</v>
      </c>
      <c r="D45" s="68">
        <f t="shared" si="7"/>
        <v>18857951.624067292</v>
      </c>
      <c r="E45" s="88">
        <f t="shared" si="4"/>
        <v>24328781.802212719</v>
      </c>
      <c r="F45" s="4"/>
    </row>
    <row r="46" spans="1:6" ht="15.75">
      <c r="A46" s="65">
        <v>39</v>
      </c>
      <c r="B46" s="83">
        <f t="shared" si="11"/>
        <v>2089857128.0515537</v>
      </c>
      <c r="C46" s="82">
        <f t="shared" si="12"/>
        <v>5470830.1781454282</v>
      </c>
      <c r="D46" s="68">
        <f t="shared" si="7"/>
        <v>18808714.152463984</v>
      </c>
      <c r="E46" s="88">
        <f t="shared" si="4"/>
        <v>24279544.330609411</v>
      </c>
      <c r="F46" s="4"/>
    </row>
    <row r="47" spans="1:6" ht="15.75">
      <c r="A47" s="65">
        <v>40</v>
      </c>
      <c r="B47" s="83">
        <f t="shared" si="11"/>
        <v>2084386297.8734083</v>
      </c>
      <c r="C47" s="82">
        <f t="shared" si="12"/>
        <v>5470830.1781454282</v>
      </c>
      <c r="D47" s="68">
        <f t="shared" si="7"/>
        <v>18759476.680860676</v>
      </c>
      <c r="E47" s="88">
        <f t="shared" si="4"/>
        <v>24230306.859006103</v>
      </c>
      <c r="F47" s="4"/>
    </row>
    <row r="48" spans="1:6" ht="15.75">
      <c r="A48" s="65">
        <v>41</v>
      </c>
      <c r="B48" s="83">
        <f t="shared" si="11"/>
        <v>2078915467.6952629</v>
      </c>
      <c r="C48" s="82">
        <f t="shared" si="12"/>
        <v>5470830.1781454282</v>
      </c>
      <c r="D48" s="68">
        <f t="shared" si="7"/>
        <v>18710239.209257368</v>
      </c>
      <c r="E48" s="88">
        <f t="shared" si="4"/>
        <v>24181069.387402795</v>
      </c>
      <c r="F48" s="4"/>
    </row>
    <row r="49" spans="1:6" ht="15.75">
      <c r="A49" s="65">
        <v>42</v>
      </c>
      <c r="B49" s="83">
        <f t="shared" si="11"/>
        <v>2073444637.5171175</v>
      </c>
      <c r="C49" s="82">
        <f t="shared" si="12"/>
        <v>5470830.1781454282</v>
      </c>
      <c r="D49" s="68">
        <f t="shared" si="7"/>
        <v>18661001.737654056</v>
      </c>
      <c r="E49" s="88">
        <f t="shared" si="4"/>
        <v>24131831.915799484</v>
      </c>
      <c r="F49" s="4"/>
    </row>
    <row r="50" spans="1:6" ht="15.75">
      <c r="A50" s="65">
        <v>43</v>
      </c>
      <c r="B50" s="83">
        <f t="shared" si="11"/>
        <v>2067973807.3389721</v>
      </c>
      <c r="C50" s="82">
        <f t="shared" si="12"/>
        <v>5470830.1781454282</v>
      </c>
      <c r="D50" s="68">
        <f t="shared" si="7"/>
        <v>18611764.266050749</v>
      </c>
      <c r="E50" s="88">
        <f t="shared" si="4"/>
        <v>24082594.444196176</v>
      </c>
      <c r="F50" s="4"/>
    </row>
    <row r="51" spans="1:6" ht="15.75">
      <c r="A51" s="65">
        <v>44</v>
      </c>
      <c r="B51" s="83">
        <f t="shared" si="11"/>
        <v>2062502977.1608267</v>
      </c>
      <c r="C51" s="82">
        <f t="shared" si="12"/>
        <v>5470830.1781454282</v>
      </c>
      <c r="D51" s="68">
        <f t="shared" si="7"/>
        <v>18562526.794447441</v>
      </c>
      <c r="E51" s="88">
        <f t="shared" si="4"/>
        <v>24033356.972592868</v>
      </c>
      <c r="F51" s="4"/>
    </row>
    <row r="52" spans="1:6" ht="15.75">
      <c r="A52" s="65">
        <v>45</v>
      </c>
      <c r="B52" s="83">
        <f t="shared" si="11"/>
        <v>2057032146.9826813</v>
      </c>
      <c r="C52" s="82">
        <f t="shared" si="12"/>
        <v>5470830.1781454282</v>
      </c>
      <c r="D52" s="68">
        <f t="shared" si="7"/>
        <v>18513289.322844129</v>
      </c>
      <c r="E52" s="88">
        <f t="shared" si="4"/>
        <v>23984119.500989556</v>
      </c>
      <c r="F52" s="4"/>
    </row>
    <row r="53" spans="1:6" ht="15.75">
      <c r="A53" s="65">
        <v>46</v>
      </c>
      <c r="B53" s="83">
        <f t="shared" si="11"/>
        <v>2051561316.8045359</v>
      </c>
      <c r="C53" s="82">
        <f t="shared" si="12"/>
        <v>5470830.1781454282</v>
      </c>
      <c r="D53" s="68">
        <f t="shared" si="7"/>
        <v>18464051.851240825</v>
      </c>
      <c r="E53" s="88">
        <f t="shared" si="4"/>
        <v>23934882.029386252</v>
      </c>
      <c r="F53" s="4"/>
    </row>
    <row r="54" spans="1:6" ht="15.75">
      <c r="A54" s="65">
        <v>47</v>
      </c>
      <c r="B54" s="83">
        <f t="shared" si="11"/>
        <v>2046090486.6263905</v>
      </c>
      <c r="C54" s="82">
        <f t="shared" si="12"/>
        <v>5470830.1781454282</v>
      </c>
      <c r="D54" s="68">
        <f t="shared" si="7"/>
        <v>18414814.379637513</v>
      </c>
      <c r="E54" s="88">
        <f t="shared" si="4"/>
        <v>23885644.557782941</v>
      </c>
      <c r="F54" s="4"/>
    </row>
    <row r="55" spans="1:6" ht="15.75">
      <c r="A55" s="65">
        <v>48</v>
      </c>
      <c r="B55" s="83">
        <f t="shared" si="11"/>
        <v>2040619656.448245</v>
      </c>
      <c r="C55" s="82">
        <f t="shared" si="12"/>
        <v>5470830.1781454282</v>
      </c>
      <c r="D55" s="68">
        <f t="shared" si="7"/>
        <v>18365576.908034205</v>
      </c>
      <c r="E55" s="88">
        <f t="shared" si="4"/>
        <v>23836407.086179633</v>
      </c>
      <c r="F55" s="4"/>
    </row>
    <row r="56" spans="1:6" ht="15.75">
      <c r="A56" s="65">
        <v>49</v>
      </c>
      <c r="B56" s="83">
        <f t="shared" si="11"/>
        <v>2035148826.2700996</v>
      </c>
      <c r="C56" s="82">
        <f t="shared" si="12"/>
        <v>5470830.1781454282</v>
      </c>
      <c r="D56" s="68">
        <f t="shared" si="7"/>
        <v>18316339.436430898</v>
      </c>
      <c r="E56" s="88">
        <f t="shared" si="4"/>
        <v>23787169.614576325</v>
      </c>
      <c r="F56" s="4"/>
    </row>
    <row r="57" spans="1:6" ht="15.75">
      <c r="A57" s="65">
        <v>50</v>
      </c>
      <c r="B57" s="83">
        <f t="shared" si="11"/>
        <v>2029677996.0919542</v>
      </c>
      <c r="C57" s="82">
        <f t="shared" si="12"/>
        <v>5470830.1781454282</v>
      </c>
      <c r="D57" s="68">
        <f t="shared" si="7"/>
        <v>18267101.964827586</v>
      </c>
      <c r="E57" s="88">
        <f t="shared" si="4"/>
        <v>23737932.142973013</v>
      </c>
      <c r="F57" s="4"/>
    </row>
    <row r="58" spans="1:6" ht="15.75">
      <c r="A58" s="65">
        <v>51</v>
      </c>
      <c r="B58" s="83">
        <f t="shared" si="11"/>
        <v>2024207165.9138088</v>
      </c>
      <c r="C58" s="82">
        <f t="shared" si="12"/>
        <v>5470830.1781454282</v>
      </c>
      <c r="D58" s="68">
        <f t="shared" si="7"/>
        <v>18217864.493224278</v>
      </c>
      <c r="E58" s="88">
        <f t="shared" si="4"/>
        <v>23688694.671369705</v>
      </c>
      <c r="F58" s="4"/>
    </row>
    <row r="59" spans="1:6" ht="15.75">
      <c r="A59" s="65">
        <v>52</v>
      </c>
      <c r="B59" s="83">
        <f t="shared" si="11"/>
        <v>2018736335.7356634</v>
      </c>
      <c r="C59" s="82">
        <f t="shared" si="12"/>
        <v>5470830.1781454282</v>
      </c>
      <c r="D59" s="68">
        <f t="shared" si="7"/>
        <v>18168627.02162097</v>
      </c>
      <c r="E59" s="88">
        <f t="shared" si="4"/>
        <v>23639457.199766397</v>
      </c>
      <c r="F59" s="4"/>
    </row>
    <row r="60" spans="1:6" ht="15.75">
      <c r="A60" s="65">
        <v>53</v>
      </c>
      <c r="B60" s="83">
        <f t="shared" si="11"/>
        <v>2013265505.557518</v>
      </c>
      <c r="C60" s="82">
        <f t="shared" si="12"/>
        <v>5470830.1781454282</v>
      </c>
      <c r="D60" s="68">
        <f t="shared" si="7"/>
        <v>18119389.550017662</v>
      </c>
      <c r="E60" s="88">
        <f t="shared" si="4"/>
        <v>23590219.72816309</v>
      </c>
      <c r="F60" s="4"/>
    </row>
    <row r="61" spans="1:6" ht="15.75">
      <c r="A61" s="65">
        <v>54</v>
      </c>
      <c r="B61" s="83">
        <f t="shared" si="11"/>
        <v>2007794675.3793726</v>
      </c>
      <c r="C61" s="82">
        <f t="shared" si="12"/>
        <v>5470830.1781454282</v>
      </c>
      <c r="D61" s="68">
        <f t="shared" si="7"/>
        <v>18070152.078414354</v>
      </c>
      <c r="E61" s="88">
        <f t="shared" si="4"/>
        <v>23540982.256559782</v>
      </c>
      <c r="F61" s="4"/>
    </row>
    <row r="62" spans="1:6" ht="15.75">
      <c r="A62" s="65">
        <v>55</v>
      </c>
      <c r="B62" s="83">
        <f t="shared" si="11"/>
        <v>2002323845.2012272</v>
      </c>
      <c r="C62" s="82">
        <f t="shared" si="12"/>
        <v>5470830.1781454282</v>
      </c>
      <c r="D62" s="68">
        <f t="shared" si="7"/>
        <v>18020914.606811043</v>
      </c>
      <c r="E62" s="88">
        <f t="shared" si="4"/>
        <v>23491744.78495647</v>
      </c>
      <c r="F62" s="4"/>
    </row>
    <row r="63" spans="1:6" ht="15.75">
      <c r="A63" s="65">
        <v>56</v>
      </c>
      <c r="B63" s="83">
        <f t="shared" si="11"/>
        <v>1996853015.0230818</v>
      </c>
      <c r="C63" s="82">
        <f t="shared" si="12"/>
        <v>5470830.1781454282</v>
      </c>
      <c r="D63" s="68">
        <f t="shared" si="7"/>
        <v>17971677.135207735</v>
      </c>
      <c r="E63" s="88">
        <f t="shared" si="4"/>
        <v>23442507.313353162</v>
      </c>
      <c r="F63" s="4"/>
    </row>
    <row r="64" spans="1:6" ht="15.75">
      <c r="A64" s="65">
        <v>57</v>
      </c>
      <c r="B64" s="83">
        <f t="shared" si="11"/>
        <v>1991382184.8449364</v>
      </c>
      <c r="C64" s="82">
        <f t="shared" si="12"/>
        <v>5470830.1781454282</v>
      </c>
      <c r="D64" s="68">
        <f t="shared" si="7"/>
        <v>17922439.663604427</v>
      </c>
      <c r="E64" s="88">
        <f t="shared" si="4"/>
        <v>23393269.841749854</v>
      </c>
      <c r="F64" s="4"/>
    </row>
    <row r="65" spans="1:6" ht="15.75">
      <c r="A65" s="65">
        <v>58</v>
      </c>
      <c r="B65" s="83">
        <f t="shared" si="11"/>
        <v>1985911354.666791</v>
      </c>
      <c r="C65" s="82">
        <f t="shared" si="12"/>
        <v>5470830.1781454282</v>
      </c>
      <c r="D65" s="68">
        <f t="shared" si="7"/>
        <v>17873202.192001119</v>
      </c>
      <c r="E65" s="88">
        <f t="shared" si="4"/>
        <v>23344032.370146547</v>
      </c>
      <c r="F65" s="4"/>
    </row>
    <row r="66" spans="1:6" ht="15.75">
      <c r="A66" s="65">
        <v>59</v>
      </c>
      <c r="B66" s="83">
        <f t="shared" si="11"/>
        <v>1980440524.4886456</v>
      </c>
      <c r="C66" s="82">
        <f t="shared" si="12"/>
        <v>5470830.1781454282</v>
      </c>
      <c r="D66" s="68">
        <f t="shared" si="7"/>
        <v>17823964.720397811</v>
      </c>
      <c r="E66" s="88">
        <f t="shared" si="4"/>
        <v>23294794.898543239</v>
      </c>
      <c r="F66" s="4"/>
    </row>
    <row r="67" spans="1:6" ht="15.75">
      <c r="A67" s="65">
        <v>60</v>
      </c>
      <c r="B67" s="83">
        <f t="shared" si="11"/>
        <v>1974969694.3105001</v>
      </c>
      <c r="C67" s="82">
        <f t="shared" si="12"/>
        <v>5470830.1781454282</v>
      </c>
      <c r="D67" s="68">
        <f t="shared" si="7"/>
        <v>17774727.2487945</v>
      </c>
      <c r="E67" s="88">
        <f t="shared" si="4"/>
        <v>23245557.426939927</v>
      </c>
      <c r="F67" s="4"/>
    </row>
    <row r="68" spans="1:6" ht="15.75">
      <c r="A68" s="65">
        <v>61</v>
      </c>
      <c r="B68" s="83">
        <f t="shared" si="11"/>
        <v>1969498864.1323547</v>
      </c>
      <c r="C68" s="82">
        <f t="shared" si="12"/>
        <v>5470830.1781454282</v>
      </c>
      <c r="D68" s="68">
        <f t="shared" si="7"/>
        <v>17725489.777191192</v>
      </c>
      <c r="E68" s="88">
        <f t="shared" si="4"/>
        <v>23196319.955336619</v>
      </c>
      <c r="F68" s="4"/>
    </row>
    <row r="69" spans="1:6" ht="15.75">
      <c r="A69" s="65">
        <v>62</v>
      </c>
      <c r="B69" s="83">
        <f t="shared" si="11"/>
        <v>1964028033.9542093</v>
      </c>
      <c r="C69" s="82">
        <f t="shared" si="12"/>
        <v>5470830.1781454282</v>
      </c>
      <c r="D69" s="68">
        <f t="shared" si="7"/>
        <v>17676252.305587884</v>
      </c>
      <c r="E69" s="88">
        <f t="shared" si="4"/>
        <v>23147082.483733311</v>
      </c>
      <c r="F69" s="4"/>
    </row>
    <row r="70" spans="1:6" ht="15.75">
      <c r="A70" s="65">
        <v>63</v>
      </c>
      <c r="B70" s="83">
        <f t="shared" si="11"/>
        <v>1958557203.7760639</v>
      </c>
      <c r="C70" s="82">
        <f t="shared" si="12"/>
        <v>5470830.1781454282</v>
      </c>
      <c r="D70" s="68">
        <f t="shared" si="7"/>
        <v>17627014.833984576</v>
      </c>
      <c r="E70" s="88">
        <f t="shared" si="4"/>
        <v>23097845.012130003</v>
      </c>
      <c r="F70" s="4"/>
    </row>
    <row r="71" spans="1:6" ht="15.75">
      <c r="A71" s="65">
        <v>64</v>
      </c>
      <c r="B71" s="83">
        <f t="shared" si="11"/>
        <v>1953086373.5979185</v>
      </c>
      <c r="C71" s="82">
        <f t="shared" si="12"/>
        <v>5470830.1781454282</v>
      </c>
      <c r="D71" s="68">
        <f t="shared" si="7"/>
        <v>17577777.362381268</v>
      </c>
      <c r="E71" s="88">
        <f t="shared" ref="E71:E134" si="13">SUM(C71+D71)</f>
        <v>23048607.540526696</v>
      </c>
      <c r="F71" s="4"/>
    </row>
    <row r="72" spans="1:6" ht="15.75">
      <c r="A72" s="65">
        <v>65</v>
      </c>
      <c r="B72" s="83">
        <f t="shared" si="11"/>
        <v>1947615543.4197731</v>
      </c>
      <c r="C72" s="82">
        <f t="shared" si="12"/>
        <v>5470830.1781454282</v>
      </c>
      <c r="D72" s="68">
        <f t="shared" si="7"/>
        <v>17528539.890777957</v>
      </c>
      <c r="E72" s="88">
        <f t="shared" si="13"/>
        <v>22999370.068923384</v>
      </c>
      <c r="F72" s="4"/>
    </row>
    <row r="73" spans="1:6" ht="15.75">
      <c r="A73" s="65">
        <v>66</v>
      </c>
      <c r="B73" s="83">
        <f t="shared" si="11"/>
        <v>1942144713.2416277</v>
      </c>
      <c r="C73" s="82">
        <f t="shared" si="12"/>
        <v>5470830.1781454282</v>
      </c>
      <c r="D73" s="68">
        <f t="shared" si="7"/>
        <v>17479302.419174649</v>
      </c>
      <c r="E73" s="88">
        <f t="shared" si="13"/>
        <v>22950132.597320076</v>
      </c>
      <c r="F73" s="4"/>
    </row>
    <row r="74" spans="1:6" ht="15.75">
      <c r="A74" s="65">
        <v>67</v>
      </c>
      <c r="B74" s="83">
        <f t="shared" si="11"/>
        <v>1936673883.0634823</v>
      </c>
      <c r="C74" s="82">
        <f t="shared" si="12"/>
        <v>5470830.1781454282</v>
      </c>
      <c r="D74" s="68">
        <f t="shared" si="7"/>
        <v>17430064.947571341</v>
      </c>
      <c r="E74" s="88">
        <f t="shared" si="13"/>
        <v>22900895.125716768</v>
      </c>
      <c r="F74" s="4"/>
    </row>
    <row r="75" spans="1:6" ht="15.75">
      <c r="A75" s="65">
        <v>68</v>
      </c>
      <c r="B75" s="83">
        <f t="shared" si="11"/>
        <v>1931203052.8853369</v>
      </c>
      <c r="C75" s="82">
        <f t="shared" si="12"/>
        <v>5470830.1781454282</v>
      </c>
      <c r="D75" s="68">
        <f t="shared" ref="D75:D138" si="14">IF(A75&lt;=$B$4,B75*$B$3/12,B75*$B$5/12)</f>
        <v>17380827.475968029</v>
      </c>
      <c r="E75" s="88">
        <f t="shared" si="13"/>
        <v>22851657.654113457</v>
      </c>
      <c r="F75" s="4"/>
    </row>
    <row r="76" spans="1:6" ht="15.75">
      <c r="A76" s="65">
        <v>69</v>
      </c>
      <c r="B76" s="83">
        <f t="shared" si="11"/>
        <v>1925732222.7071915</v>
      </c>
      <c r="C76" s="82">
        <f t="shared" si="12"/>
        <v>5470830.1781454282</v>
      </c>
      <c r="D76" s="68">
        <f t="shared" si="14"/>
        <v>17331590.004364725</v>
      </c>
      <c r="E76" s="88">
        <f t="shared" si="13"/>
        <v>22802420.182510152</v>
      </c>
      <c r="F76" s="4"/>
    </row>
    <row r="77" spans="1:6" ht="15.75">
      <c r="A77" s="65">
        <v>70</v>
      </c>
      <c r="B77" s="83">
        <f t="shared" si="11"/>
        <v>1920261392.5290461</v>
      </c>
      <c r="C77" s="82">
        <f t="shared" si="12"/>
        <v>5470830.1781454282</v>
      </c>
      <c r="D77" s="68">
        <f t="shared" si="14"/>
        <v>17282352.532761414</v>
      </c>
      <c r="E77" s="88">
        <f t="shared" si="13"/>
        <v>22753182.710906841</v>
      </c>
      <c r="F77" s="4"/>
    </row>
    <row r="78" spans="1:6" ht="15.75">
      <c r="A78" s="65">
        <v>71</v>
      </c>
      <c r="B78" s="83">
        <f t="shared" si="11"/>
        <v>1914790562.3509007</v>
      </c>
      <c r="C78" s="82">
        <f t="shared" si="12"/>
        <v>5470830.1781454282</v>
      </c>
      <c r="D78" s="68">
        <f t="shared" si="14"/>
        <v>17233115.061158106</v>
      </c>
      <c r="E78" s="88">
        <f t="shared" si="13"/>
        <v>22703945.239303533</v>
      </c>
      <c r="F78" s="4"/>
    </row>
    <row r="79" spans="1:6" ht="15.75">
      <c r="A79" s="65">
        <v>72</v>
      </c>
      <c r="B79" s="83">
        <f t="shared" si="11"/>
        <v>1909319732.1727552</v>
      </c>
      <c r="C79" s="82">
        <f t="shared" si="12"/>
        <v>5470830.1781454282</v>
      </c>
      <c r="D79" s="68">
        <f t="shared" si="14"/>
        <v>17183877.589554798</v>
      </c>
      <c r="E79" s="88">
        <f t="shared" si="13"/>
        <v>22654707.767700225</v>
      </c>
      <c r="F79" s="4"/>
    </row>
    <row r="80" spans="1:6" ht="15.75">
      <c r="A80" s="65">
        <v>73</v>
      </c>
      <c r="B80" s="83">
        <f t="shared" si="11"/>
        <v>1903848901.9946098</v>
      </c>
      <c r="C80" s="82">
        <f t="shared" si="12"/>
        <v>5470830.1781454282</v>
      </c>
      <c r="D80" s="68">
        <f t="shared" si="14"/>
        <v>17134640.117951486</v>
      </c>
      <c r="E80" s="88">
        <f t="shared" si="13"/>
        <v>22605470.296096914</v>
      </c>
      <c r="F80" s="4"/>
    </row>
    <row r="81" spans="1:6" ht="15.75">
      <c r="A81" s="65">
        <v>74</v>
      </c>
      <c r="B81" s="83">
        <f t="shared" si="11"/>
        <v>1898378071.8164644</v>
      </c>
      <c r="C81" s="82">
        <f t="shared" si="12"/>
        <v>5470830.1781454282</v>
      </c>
      <c r="D81" s="68">
        <f t="shared" si="14"/>
        <v>17085402.646348178</v>
      </c>
      <c r="E81" s="88">
        <f t="shared" si="13"/>
        <v>22556232.824493606</v>
      </c>
      <c r="F81" s="4"/>
    </row>
    <row r="82" spans="1:6" ht="15.75">
      <c r="A82" s="65">
        <v>75</v>
      </c>
      <c r="B82" s="83">
        <f t="shared" si="11"/>
        <v>1892907241.638319</v>
      </c>
      <c r="C82" s="82">
        <f t="shared" si="12"/>
        <v>5470830.1781454282</v>
      </c>
      <c r="D82" s="68">
        <f t="shared" si="14"/>
        <v>17036165.174744871</v>
      </c>
      <c r="E82" s="88">
        <f t="shared" si="13"/>
        <v>22506995.352890298</v>
      </c>
      <c r="F82" s="4"/>
    </row>
    <row r="83" spans="1:6" ht="15.75">
      <c r="A83" s="65">
        <v>76</v>
      </c>
      <c r="B83" s="83">
        <f t="shared" si="11"/>
        <v>1887436411.4601736</v>
      </c>
      <c r="C83" s="82">
        <f t="shared" si="12"/>
        <v>5470830.1781454282</v>
      </c>
      <c r="D83" s="68">
        <f t="shared" si="14"/>
        <v>16986927.703141563</v>
      </c>
      <c r="E83" s="88">
        <f t="shared" si="13"/>
        <v>22457757.88128699</v>
      </c>
      <c r="F83" s="4"/>
    </row>
    <row r="84" spans="1:6" ht="15.75">
      <c r="A84" s="65">
        <v>77</v>
      </c>
      <c r="B84" s="83">
        <f t="shared" si="11"/>
        <v>1881965581.2820282</v>
      </c>
      <c r="C84" s="82">
        <f t="shared" si="12"/>
        <v>5470830.1781454282</v>
      </c>
      <c r="D84" s="68">
        <f t="shared" si="14"/>
        <v>16937690.231538255</v>
      </c>
      <c r="E84" s="88">
        <f t="shared" si="13"/>
        <v>22408520.409683682</v>
      </c>
      <c r="F84" s="4"/>
    </row>
    <row r="85" spans="1:6" ht="15.75">
      <c r="A85" s="65">
        <v>78</v>
      </c>
      <c r="B85" s="83">
        <f t="shared" si="11"/>
        <v>1876494751.1038828</v>
      </c>
      <c r="C85" s="82">
        <f t="shared" si="12"/>
        <v>5470830.1781454282</v>
      </c>
      <c r="D85" s="68">
        <f t="shared" si="14"/>
        <v>16888452.759934943</v>
      </c>
      <c r="E85" s="88">
        <f t="shared" si="13"/>
        <v>22359282.93808037</v>
      </c>
      <c r="F85" s="4"/>
    </row>
    <row r="86" spans="1:6" ht="15.75">
      <c r="A86" s="65">
        <v>79</v>
      </c>
      <c r="B86" s="83">
        <f t="shared" si="11"/>
        <v>1871023920.9257374</v>
      </c>
      <c r="C86" s="82">
        <f t="shared" si="12"/>
        <v>5470830.1781454282</v>
      </c>
      <c r="D86" s="68">
        <f t="shared" si="14"/>
        <v>16839215.288331635</v>
      </c>
      <c r="E86" s="88">
        <f t="shared" si="13"/>
        <v>22310045.466477063</v>
      </c>
      <c r="F86" s="4"/>
    </row>
    <row r="87" spans="1:6" ht="15.75">
      <c r="A87" s="65">
        <v>80</v>
      </c>
      <c r="B87" s="83">
        <f t="shared" si="11"/>
        <v>1865553090.747592</v>
      </c>
      <c r="C87" s="82">
        <f t="shared" si="12"/>
        <v>5470830.1781454282</v>
      </c>
      <c r="D87" s="68">
        <f t="shared" si="14"/>
        <v>16789977.816728327</v>
      </c>
      <c r="E87" s="88">
        <f t="shared" si="13"/>
        <v>22260807.994873755</v>
      </c>
      <c r="F87" s="4"/>
    </row>
    <row r="88" spans="1:6" ht="15.75">
      <c r="A88" s="65">
        <v>81</v>
      </c>
      <c r="B88" s="83">
        <f t="shared" si="11"/>
        <v>1860082260.5694466</v>
      </c>
      <c r="C88" s="82">
        <f t="shared" si="12"/>
        <v>5470830.1781454282</v>
      </c>
      <c r="D88" s="68">
        <f t="shared" si="14"/>
        <v>16740740.34512502</v>
      </c>
      <c r="E88" s="88">
        <f t="shared" si="13"/>
        <v>22211570.523270447</v>
      </c>
      <c r="F88" s="4"/>
    </row>
    <row r="89" spans="1:6" ht="15.75">
      <c r="A89" s="65">
        <v>82</v>
      </c>
      <c r="B89" s="83">
        <f t="shared" si="11"/>
        <v>1854611430.3913012</v>
      </c>
      <c r="C89" s="82">
        <f t="shared" si="12"/>
        <v>5470830.1781454282</v>
      </c>
      <c r="D89" s="68">
        <f t="shared" si="14"/>
        <v>16691502.87352171</v>
      </c>
      <c r="E89" s="88">
        <f t="shared" si="13"/>
        <v>22162333.051667139</v>
      </c>
      <c r="F89" s="4"/>
    </row>
    <row r="90" spans="1:6" ht="15.75">
      <c r="A90" s="65">
        <v>83</v>
      </c>
      <c r="B90" s="83">
        <f t="shared" si="11"/>
        <v>1849140600.2131557</v>
      </c>
      <c r="C90" s="82">
        <f t="shared" si="12"/>
        <v>5470830.1781454282</v>
      </c>
      <c r="D90" s="68">
        <f t="shared" si="14"/>
        <v>16642265.401918402</v>
      </c>
      <c r="E90" s="88">
        <f t="shared" si="13"/>
        <v>22113095.580063831</v>
      </c>
      <c r="F90" s="4"/>
    </row>
    <row r="91" spans="1:6" ht="15.75">
      <c r="A91" s="65">
        <v>84</v>
      </c>
      <c r="B91" s="83">
        <f t="shared" si="11"/>
        <v>1843669770.0350103</v>
      </c>
      <c r="C91" s="82">
        <f t="shared" si="12"/>
        <v>5470830.1781454282</v>
      </c>
      <c r="D91" s="68">
        <f t="shared" si="14"/>
        <v>16593027.930315092</v>
      </c>
      <c r="E91" s="88">
        <f t="shared" si="13"/>
        <v>22063858.108460519</v>
      </c>
      <c r="F91" s="4"/>
    </row>
    <row r="92" spans="1:6" ht="15.75">
      <c r="A92" s="65">
        <v>85</v>
      </c>
      <c r="B92" s="83">
        <f t="shared" si="11"/>
        <v>1838198939.8568649</v>
      </c>
      <c r="C92" s="82">
        <f t="shared" si="12"/>
        <v>5470830.1781454282</v>
      </c>
      <c r="D92" s="68">
        <f t="shared" si="14"/>
        <v>16543790.458711782</v>
      </c>
      <c r="E92" s="88">
        <f t="shared" si="13"/>
        <v>22014620.636857212</v>
      </c>
      <c r="F92" s="4"/>
    </row>
    <row r="93" spans="1:6" ht="15.75">
      <c r="A93" s="65">
        <v>86</v>
      </c>
      <c r="B93" s="83">
        <f t="shared" si="11"/>
        <v>1832728109.6787195</v>
      </c>
      <c r="C93" s="82">
        <f t="shared" si="12"/>
        <v>5470830.1781454282</v>
      </c>
      <c r="D93" s="68">
        <f t="shared" si="14"/>
        <v>16494552.987108476</v>
      </c>
      <c r="E93" s="88">
        <f t="shared" si="13"/>
        <v>21965383.165253904</v>
      </c>
      <c r="F93" s="4"/>
    </row>
    <row r="94" spans="1:6" ht="15.75">
      <c r="A94" s="65">
        <v>87</v>
      </c>
      <c r="B94" s="83">
        <f t="shared" si="11"/>
        <v>1827257279.5005741</v>
      </c>
      <c r="C94" s="82">
        <f t="shared" si="12"/>
        <v>5470830.1781454282</v>
      </c>
      <c r="D94" s="68">
        <f t="shared" si="14"/>
        <v>16445315.515505167</v>
      </c>
      <c r="E94" s="88">
        <f t="shared" si="13"/>
        <v>21916145.693650596</v>
      </c>
      <c r="F94" s="4"/>
    </row>
    <row r="95" spans="1:6" ht="15.75">
      <c r="A95" s="65">
        <v>88</v>
      </c>
      <c r="B95" s="83">
        <f t="shared" ref="B95:B158" si="15">B94-C94</f>
        <v>1821786449.3224287</v>
      </c>
      <c r="C95" s="82">
        <f t="shared" si="12"/>
        <v>5470830.1781454282</v>
      </c>
      <c r="D95" s="68">
        <f t="shared" si="14"/>
        <v>16396078.043901859</v>
      </c>
      <c r="E95" s="88">
        <f t="shared" si="13"/>
        <v>21866908.222047288</v>
      </c>
      <c r="F95" s="4"/>
    </row>
    <row r="96" spans="1:6" ht="15.75">
      <c r="A96" s="65">
        <v>89</v>
      </c>
      <c r="B96" s="83">
        <f t="shared" si="15"/>
        <v>1816315619.1442833</v>
      </c>
      <c r="C96" s="82">
        <f t="shared" si="12"/>
        <v>5470830.1781454282</v>
      </c>
      <c r="D96" s="68">
        <f t="shared" si="14"/>
        <v>16346840.572298549</v>
      </c>
      <c r="E96" s="88">
        <f t="shared" si="13"/>
        <v>21817670.750443976</v>
      </c>
      <c r="F96" s="4"/>
    </row>
    <row r="97" spans="1:6" ht="15.75">
      <c r="A97" s="65">
        <v>90</v>
      </c>
      <c r="B97" s="83">
        <f t="shared" si="15"/>
        <v>1810844788.9661379</v>
      </c>
      <c r="C97" s="82">
        <f t="shared" ref="C97:C160" si="16">$B$31/(B$1-23)</f>
        <v>5470830.1781454282</v>
      </c>
      <c r="D97" s="68">
        <f t="shared" si="14"/>
        <v>16297603.100695239</v>
      </c>
      <c r="E97" s="88">
        <f t="shared" si="13"/>
        <v>21768433.278840668</v>
      </c>
      <c r="F97" s="4"/>
    </row>
    <row r="98" spans="1:6" ht="15.75">
      <c r="A98" s="65">
        <v>91</v>
      </c>
      <c r="B98" s="83">
        <f t="shared" si="15"/>
        <v>1805373958.7879925</v>
      </c>
      <c r="C98" s="82">
        <f t="shared" si="16"/>
        <v>5470830.1781454282</v>
      </c>
      <c r="D98" s="68">
        <f t="shared" si="14"/>
        <v>16248365.629091932</v>
      </c>
      <c r="E98" s="88">
        <f t="shared" si="13"/>
        <v>21719195.807237361</v>
      </c>
      <c r="F98" s="4"/>
    </row>
    <row r="99" spans="1:6" ht="15.75">
      <c r="A99" s="65">
        <v>92</v>
      </c>
      <c r="B99" s="83">
        <f t="shared" si="15"/>
        <v>1799903128.6098471</v>
      </c>
      <c r="C99" s="82">
        <f t="shared" si="16"/>
        <v>5470830.1781454282</v>
      </c>
      <c r="D99" s="68">
        <f t="shared" si="14"/>
        <v>16199128.157488624</v>
      </c>
      <c r="E99" s="88">
        <f t="shared" si="13"/>
        <v>21669958.335634053</v>
      </c>
      <c r="F99" s="4"/>
    </row>
    <row r="100" spans="1:6" ht="15.75">
      <c r="A100" s="65">
        <v>93</v>
      </c>
      <c r="B100" s="83">
        <f t="shared" si="15"/>
        <v>1794432298.4317017</v>
      </c>
      <c r="C100" s="82">
        <f t="shared" si="16"/>
        <v>5470830.1781454282</v>
      </c>
      <c r="D100" s="68">
        <f t="shared" si="14"/>
        <v>16149890.685885316</v>
      </c>
      <c r="E100" s="88">
        <f t="shared" si="13"/>
        <v>21620720.864030745</v>
      </c>
      <c r="F100" s="4"/>
    </row>
    <row r="101" spans="1:6" ht="15.75">
      <c r="A101" s="65">
        <v>94</v>
      </c>
      <c r="B101" s="83">
        <f t="shared" si="15"/>
        <v>1788961468.2535563</v>
      </c>
      <c r="C101" s="82">
        <f t="shared" si="16"/>
        <v>5470830.1781454282</v>
      </c>
      <c r="D101" s="68">
        <f t="shared" si="14"/>
        <v>16100653.214282006</v>
      </c>
      <c r="E101" s="88">
        <f t="shared" si="13"/>
        <v>21571483.392427433</v>
      </c>
      <c r="F101" s="4"/>
    </row>
    <row r="102" spans="1:6" ht="15.75">
      <c r="A102" s="65">
        <v>95</v>
      </c>
      <c r="B102" s="83">
        <f t="shared" si="15"/>
        <v>1783490638.0754108</v>
      </c>
      <c r="C102" s="82">
        <f t="shared" si="16"/>
        <v>5470830.1781454282</v>
      </c>
      <c r="D102" s="68">
        <f t="shared" si="14"/>
        <v>16051415.742678696</v>
      </c>
      <c r="E102" s="88">
        <f t="shared" si="13"/>
        <v>21522245.920824125</v>
      </c>
      <c r="F102" s="4"/>
    </row>
    <row r="103" spans="1:6" ht="15.75">
      <c r="A103" s="65">
        <v>96</v>
      </c>
      <c r="B103" s="83">
        <f t="shared" si="15"/>
        <v>1778019807.8972654</v>
      </c>
      <c r="C103" s="82">
        <f t="shared" si="16"/>
        <v>5470830.1781454282</v>
      </c>
      <c r="D103" s="68">
        <f t="shared" si="14"/>
        <v>16002178.271075388</v>
      </c>
      <c r="E103" s="88">
        <f t="shared" si="13"/>
        <v>21473008.449220818</v>
      </c>
      <c r="F103" s="4"/>
    </row>
    <row r="104" spans="1:6" ht="15.75">
      <c r="A104" s="65">
        <v>97</v>
      </c>
      <c r="B104" s="83">
        <f t="shared" si="15"/>
        <v>1772548977.71912</v>
      </c>
      <c r="C104" s="82">
        <f t="shared" si="16"/>
        <v>5470830.1781454282</v>
      </c>
      <c r="D104" s="68">
        <f t="shared" si="14"/>
        <v>15952940.799472081</v>
      </c>
      <c r="E104" s="88">
        <f t="shared" si="13"/>
        <v>21423770.97761751</v>
      </c>
      <c r="F104" s="4"/>
    </row>
    <row r="105" spans="1:6" ht="15.75">
      <c r="A105" s="65">
        <v>98</v>
      </c>
      <c r="B105" s="83">
        <f t="shared" si="15"/>
        <v>1767078147.5409746</v>
      </c>
      <c r="C105" s="82">
        <f t="shared" si="16"/>
        <v>5470830.1781454282</v>
      </c>
      <c r="D105" s="68">
        <f>IF(A105&lt;=$B$4,B105*$B$3/12,B105*$B$5/12)</f>
        <v>15903703.327868773</v>
      </c>
      <c r="E105" s="88">
        <f t="shared" si="13"/>
        <v>21374533.506014202</v>
      </c>
      <c r="F105" s="4"/>
    </row>
    <row r="106" spans="1:6" ht="15.75">
      <c r="A106" s="65">
        <v>99</v>
      </c>
      <c r="B106" s="83">
        <f t="shared" si="15"/>
        <v>1761607317.3628292</v>
      </c>
      <c r="C106" s="82">
        <f t="shared" si="16"/>
        <v>5470830.1781454282</v>
      </c>
      <c r="D106" s="68">
        <f t="shared" si="14"/>
        <v>15854465.856265463</v>
      </c>
      <c r="E106" s="88">
        <f t="shared" si="13"/>
        <v>21325296.03441089</v>
      </c>
      <c r="F106" s="4"/>
    </row>
    <row r="107" spans="1:6" ht="15.75">
      <c r="A107" s="65">
        <v>100</v>
      </c>
      <c r="B107" s="83">
        <f t="shared" si="15"/>
        <v>1756136487.1846838</v>
      </c>
      <c r="C107" s="82">
        <f t="shared" si="16"/>
        <v>5470830.1781454282</v>
      </c>
      <c r="D107" s="68">
        <f t="shared" si="14"/>
        <v>15805228.384662153</v>
      </c>
      <c r="E107" s="88">
        <f t="shared" si="13"/>
        <v>21276058.562807582</v>
      </c>
      <c r="F107" s="4"/>
    </row>
    <row r="108" spans="1:6" ht="15.75">
      <c r="A108" s="65">
        <v>101</v>
      </c>
      <c r="B108" s="83">
        <f t="shared" si="15"/>
        <v>1750665657.0065384</v>
      </c>
      <c r="C108" s="82">
        <f t="shared" si="16"/>
        <v>5470830.1781454282</v>
      </c>
      <c r="D108" s="68">
        <f t="shared" si="14"/>
        <v>15755990.913058845</v>
      </c>
      <c r="E108" s="88">
        <f t="shared" si="13"/>
        <v>21226821.091204274</v>
      </c>
      <c r="F108" s="4"/>
    </row>
    <row r="109" spans="1:6" ht="15.75">
      <c r="A109" s="65">
        <v>102</v>
      </c>
      <c r="B109" s="83">
        <f t="shared" si="15"/>
        <v>1745194826.828393</v>
      </c>
      <c r="C109" s="82">
        <f t="shared" si="16"/>
        <v>5470830.1781454282</v>
      </c>
      <c r="D109" s="68">
        <f t="shared" si="14"/>
        <v>15706753.441455536</v>
      </c>
      <c r="E109" s="88">
        <f t="shared" si="13"/>
        <v>21177583.619600963</v>
      </c>
      <c r="F109" s="4"/>
    </row>
    <row r="110" spans="1:6" ht="15.75">
      <c r="A110" s="65">
        <v>103</v>
      </c>
      <c r="B110" s="83">
        <f t="shared" si="15"/>
        <v>1739723996.6502476</v>
      </c>
      <c r="C110" s="82">
        <f t="shared" si="16"/>
        <v>5470830.1781454282</v>
      </c>
      <c r="D110" s="68">
        <f t="shared" si="14"/>
        <v>15657515.96985223</v>
      </c>
      <c r="E110" s="88">
        <f t="shared" si="13"/>
        <v>21128346.147997659</v>
      </c>
      <c r="F110" s="4"/>
    </row>
    <row r="111" spans="1:6" ht="15.75">
      <c r="A111" s="65">
        <v>104</v>
      </c>
      <c r="B111" s="83">
        <f t="shared" si="15"/>
        <v>1734253166.4721022</v>
      </c>
      <c r="C111" s="82">
        <f t="shared" si="16"/>
        <v>5470830.1781454282</v>
      </c>
      <c r="D111" s="68">
        <f t="shared" si="14"/>
        <v>15608278.49824892</v>
      </c>
      <c r="E111" s="88">
        <f t="shared" si="13"/>
        <v>21079108.676394347</v>
      </c>
      <c r="F111" s="4"/>
    </row>
    <row r="112" spans="1:6" ht="15.75">
      <c r="A112" s="65">
        <v>105</v>
      </c>
      <c r="B112" s="83">
        <f t="shared" si="15"/>
        <v>1728782336.2939568</v>
      </c>
      <c r="C112" s="82">
        <f t="shared" si="16"/>
        <v>5470830.1781454282</v>
      </c>
      <c r="D112" s="68">
        <f t="shared" si="14"/>
        <v>15559041.02664561</v>
      </c>
      <c r="E112" s="88">
        <f t="shared" si="13"/>
        <v>21029871.204791039</v>
      </c>
      <c r="F112" s="4"/>
    </row>
    <row r="113" spans="1:6" ht="15.75">
      <c r="A113" s="65">
        <v>106</v>
      </c>
      <c r="B113" s="83">
        <f t="shared" si="15"/>
        <v>1723311506.1158113</v>
      </c>
      <c r="C113" s="82">
        <f t="shared" si="16"/>
        <v>5470830.1781454282</v>
      </c>
      <c r="D113" s="68">
        <f t="shared" si="14"/>
        <v>15509803.555042302</v>
      </c>
      <c r="E113" s="88">
        <f t="shared" si="13"/>
        <v>20980633.733187731</v>
      </c>
      <c r="F113" s="4"/>
    </row>
    <row r="114" spans="1:6" ht="15.75">
      <c r="A114" s="65">
        <v>107</v>
      </c>
      <c r="B114" s="83">
        <f t="shared" si="15"/>
        <v>1717840675.9376659</v>
      </c>
      <c r="C114" s="82">
        <f t="shared" si="16"/>
        <v>5470830.1781454282</v>
      </c>
      <c r="D114" s="68">
        <f t="shared" si="14"/>
        <v>15460566.083438993</v>
      </c>
      <c r="E114" s="88">
        <f t="shared" si="13"/>
        <v>20931396.26158442</v>
      </c>
      <c r="F114" s="4"/>
    </row>
    <row r="115" spans="1:6" ht="15.75">
      <c r="A115" s="65">
        <v>108</v>
      </c>
      <c r="B115" s="83">
        <f t="shared" si="15"/>
        <v>1712369845.7595205</v>
      </c>
      <c r="C115" s="82">
        <f t="shared" si="16"/>
        <v>5470830.1781454282</v>
      </c>
      <c r="D115" s="68">
        <f t="shared" si="14"/>
        <v>15411328.611835683</v>
      </c>
      <c r="E115" s="88">
        <f t="shared" si="13"/>
        <v>20882158.789981112</v>
      </c>
      <c r="F115" s="4"/>
    </row>
    <row r="116" spans="1:6" ht="15.75">
      <c r="A116" s="65">
        <v>109</v>
      </c>
      <c r="B116" s="83">
        <f t="shared" si="15"/>
        <v>1706899015.5813751</v>
      </c>
      <c r="C116" s="82">
        <f t="shared" si="16"/>
        <v>5470830.1781454282</v>
      </c>
      <c r="D116" s="68">
        <f t="shared" si="14"/>
        <v>15362091.140232377</v>
      </c>
      <c r="E116" s="88">
        <f t="shared" si="13"/>
        <v>20832921.318377804</v>
      </c>
      <c r="F116" s="4"/>
    </row>
    <row r="117" spans="1:6" ht="15.75">
      <c r="A117" s="65">
        <v>110</v>
      </c>
      <c r="B117" s="83">
        <f t="shared" si="15"/>
        <v>1701428185.4032297</v>
      </c>
      <c r="C117" s="82">
        <f t="shared" si="16"/>
        <v>5470830.1781454282</v>
      </c>
      <c r="D117" s="68">
        <f t="shared" si="14"/>
        <v>15312853.668629067</v>
      </c>
      <c r="E117" s="88">
        <f t="shared" si="13"/>
        <v>20783683.846774496</v>
      </c>
      <c r="F117" s="4"/>
    </row>
    <row r="118" spans="1:6" ht="15.75">
      <c r="A118" s="65">
        <v>111</v>
      </c>
      <c r="B118" s="83">
        <f t="shared" si="15"/>
        <v>1695957355.2250843</v>
      </c>
      <c r="C118" s="82">
        <f t="shared" si="16"/>
        <v>5470830.1781454282</v>
      </c>
      <c r="D118" s="68">
        <f t="shared" si="14"/>
        <v>15263616.197025759</v>
      </c>
      <c r="E118" s="88">
        <f t="shared" si="13"/>
        <v>20734446.375171188</v>
      </c>
      <c r="F118" s="4"/>
    </row>
    <row r="119" spans="1:6" ht="15.75">
      <c r="A119" s="65">
        <v>112</v>
      </c>
      <c r="B119" s="83">
        <f t="shared" si="15"/>
        <v>1690486525.0469389</v>
      </c>
      <c r="C119" s="82">
        <f t="shared" si="16"/>
        <v>5470830.1781454282</v>
      </c>
      <c r="D119" s="68">
        <f t="shared" si="14"/>
        <v>15214378.725422449</v>
      </c>
      <c r="E119" s="88">
        <f t="shared" si="13"/>
        <v>20685208.903567877</v>
      </c>
      <c r="F119" s="4"/>
    </row>
    <row r="120" spans="1:6" ht="15.75">
      <c r="A120" s="65">
        <v>113</v>
      </c>
      <c r="B120" s="83">
        <f t="shared" si="15"/>
        <v>1685015694.8687935</v>
      </c>
      <c r="C120" s="82">
        <f t="shared" si="16"/>
        <v>5470830.1781454282</v>
      </c>
      <c r="D120" s="68">
        <f t="shared" si="14"/>
        <v>15165141.25381914</v>
      </c>
      <c r="E120" s="88">
        <f t="shared" si="13"/>
        <v>20635971.431964569</v>
      </c>
      <c r="F120" s="4"/>
    </row>
    <row r="121" spans="1:6" ht="15.75">
      <c r="A121" s="65">
        <v>114</v>
      </c>
      <c r="B121" s="83">
        <f t="shared" si="15"/>
        <v>1679544864.6906481</v>
      </c>
      <c r="C121" s="82">
        <f t="shared" si="16"/>
        <v>5470830.1781454282</v>
      </c>
      <c r="D121" s="68">
        <f t="shared" si="14"/>
        <v>15115903.782215834</v>
      </c>
      <c r="E121" s="88">
        <f t="shared" si="13"/>
        <v>20586733.960361261</v>
      </c>
      <c r="F121" s="4"/>
    </row>
    <row r="122" spans="1:6" ht="15.75">
      <c r="A122" s="65">
        <v>115</v>
      </c>
      <c r="B122" s="83">
        <f t="shared" si="15"/>
        <v>1674074034.5125027</v>
      </c>
      <c r="C122" s="82">
        <f t="shared" si="16"/>
        <v>5470830.1781454282</v>
      </c>
      <c r="D122" s="68">
        <f t="shared" si="14"/>
        <v>15066666.310612524</v>
      </c>
      <c r="E122" s="88">
        <f t="shared" si="13"/>
        <v>20537496.488757953</v>
      </c>
      <c r="F122" s="4"/>
    </row>
    <row r="123" spans="1:6" ht="15.75">
      <c r="A123" s="65">
        <v>116</v>
      </c>
      <c r="B123" s="83">
        <f t="shared" si="15"/>
        <v>1668603204.3343573</v>
      </c>
      <c r="C123" s="82">
        <f t="shared" si="16"/>
        <v>5470830.1781454282</v>
      </c>
      <c r="D123" s="68">
        <f t="shared" si="14"/>
        <v>15017428.839009216</v>
      </c>
      <c r="E123" s="88">
        <f t="shared" si="13"/>
        <v>20488259.017154645</v>
      </c>
      <c r="F123" s="4"/>
    </row>
    <row r="124" spans="1:6" ht="15.75">
      <c r="A124" s="65">
        <v>117</v>
      </c>
      <c r="B124" s="83">
        <f t="shared" si="15"/>
        <v>1663132374.1562119</v>
      </c>
      <c r="C124" s="82">
        <f t="shared" si="16"/>
        <v>5470830.1781454282</v>
      </c>
      <c r="D124" s="68">
        <f t="shared" si="14"/>
        <v>14968191.367405906</v>
      </c>
      <c r="E124" s="88">
        <f t="shared" si="13"/>
        <v>20439021.545551334</v>
      </c>
      <c r="F124" s="4"/>
    </row>
    <row r="125" spans="1:6" ht="15.75">
      <c r="A125" s="65">
        <v>118</v>
      </c>
      <c r="B125" s="83">
        <f t="shared" si="15"/>
        <v>1657661543.9780664</v>
      </c>
      <c r="C125" s="82">
        <f t="shared" si="16"/>
        <v>5470830.1781454282</v>
      </c>
      <c r="D125" s="68">
        <f t="shared" si="14"/>
        <v>14918953.895802597</v>
      </c>
      <c r="E125" s="88">
        <f t="shared" si="13"/>
        <v>20389784.073948026</v>
      </c>
      <c r="F125" s="4"/>
    </row>
    <row r="126" spans="1:6" ht="15.75">
      <c r="A126" s="65">
        <v>119</v>
      </c>
      <c r="B126" s="83">
        <f t="shared" si="15"/>
        <v>1652190713.799921</v>
      </c>
      <c r="C126" s="82">
        <f t="shared" si="16"/>
        <v>5470830.1781454282</v>
      </c>
      <c r="D126" s="68">
        <f t="shared" si="14"/>
        <v>14869716.424199289</v>
      </c>
      <c r="E126" s="88">
        <f t="shared" si="13"/>
        <v>20340546.602344718</v>
      </c>
      <c r="F126" s="4"/>
    </row>
    <row r="127" spans="1:6" ht="15.75">
      <c r="A127" s="65">
        <v>120</v>
      </c>
      <c r="B127" s="83">
        <f t="shared" si="15"/>
        <v>1646719883.6217756</v>
      </c>
      <c r="C127" s="82">
        <f t="shared" si="16"/>
        <v>5470830.1781454282</v>
      </c>
      <c r="D127" s="68">
        <f t="shared" si="14"/>
        <v>14820478.952595981</v>
      </c>
      <c r="E127" s="88">
        <f t="shared" si="13"/>
        <v>20291309.13074141</v>
      </c>
      <c r="F127" s="4"/>
    </row>
    <row r="128" spans="1:6" ht="15.75">
      <c r="A128" s="65">
        <v>121</v>
      </c>
      <c r="B128" s="83">
        <f t="shared" si="15"/>
        <v>1641249053.4436302</v>
      </c>
      <c r="C128" s="82">
        <f t="shared" si="16"/>
        <v>5470830.1781454282</v>
      </c>
      <c r="D128" s="68">
        <f t="shared" si="14"/>
        <v>14771241.480992673</v>
      </c>
      <c r="E128" s="88">
        <f t="shared" si="13"/>
        <v>20242071.659138102</v>
      </c>
      <c r="F128" s="4"/>
    </row>
    <row r="129" spans="1:6" ht="15.75">
      <c r="A129" s="65">
        <v>122</v>
      </c>
      <c r="B129" s="83">
        <f t="shared" si="15"/>
        <v>1635778223.2654848</v>
      </c>
      <c r="C129" s="82">
        <f t="shared" si="16"/>
        <v>5470830.1781454282</v>
      </c>
      <c r="D129" s="68">
        <f t="shared" si="14"/>
        <v>14722004.009389363</v>
      </c>
      <c r="E129" s="88">
        <f t="shared" si="13"/>
        <v>20192834.18753479</v>
      </c>
      <c r="F129" s="4"/>
    </row>
    <row r="130" spans="1:6" ht="15.75">
      <c r="A130" s="65">
        <v>123</v>
      </c>
      <c r="B130" s="83">
        <f t="shared" si="15"/>
        <v>1630307393.0873394</v>
      </c>
      <c r="C130" s="82">
        <f t="shared" si="16"/>
        <v>5470830.1781454282</v>
      </c>
      <c r="D130" s="68">
        <f t="shared" si="14"/>
        <v>14672766.537786053</v>
      </c>
      <c r="E130" s="88">
        <f t="shared" si="13"/>
        <v>20143596.715931483</v>
      </c>
      <c r="F130" s="4"/>
    </row>
    <row r="131" spans="1:6" ht="15.75">
      <c r="A131" s="65">
        <v>124</v>
      </c>
      <c r="B131" s="83">
        <f t="shared" si="15"/>
        <v>1624836562.909194</v>
      </c>
      <c r="C131" s="82">
        <f t="shared" si="16"/>
        <v>5470830.1781454282</v>
      </c>
      <c r="D131" s="68">
        <f t="shared" si="14"/>
        <v>14623529.066182746</v>
      </c>
      <c r="E131" s="88">
        <f t="shared" si="13"/>
        <v>20094359.244328175</v>
      </c>
      <c r="F131" s="4"/>
    </row>
    <row r="132" spans="1:6" ht="15.75">
      <c r="A132" s="65">
        <v>125</v>
      </c>
      <c r="B132" s="83">
        <f t="shared" si="15"/>
        <v>1619365732.7310486</v>
      </c>
      <c r="C132" s="82">
        <f t="shared" si="16"/>
        <v>5470830.1781454282</v>
      </c>
      <c r="D132" s="68">
        <f t="shared" si="14"/>
        <v>14574291.594579436</v>
      </c>
      <c r="E132" s="88">
        <f t="shared" si="13"/>
        <v>20045121.772724863</v>
      </c>
      <c r="F132" s="4"/>
    </row>
    <row r="133" spans="1:6" ht="15.75">
      <c r="A133" s="65">
        <v>126</v>
      </c>
      <c r="B133" s="83">
        <f t="shared" si="15"/>
        <v>1613894902.5529032</v>
      </c>
      <c r="C133" s="82">
        <f t="shared" si="16"/>
        <v>5470830.1781454282</v>
      </c>
      <c r="D133" s="68">
        <f t="shared" si="14"/>
        <v>14525054.12297613</v>
      </c>
      <c r="E133" s="88">
        <f t="shared" si="13"/>
        <v>19995884.301121559</v>
      </c>
      <c r="F133" s="4"/>
    </row>
    <row r="134" spans="1:6" ht="15.75">
      <c r="A134" s="65">
        <v>127</v>
      </c>
      <c r="B134" s="83">
        <f t="shared" si="15"/>
        <v>1608424072.3747578</v>
      </c>
      <c r="C134" s="82">
        <f t="shared" si="16"/>
        <v>5470830.1781454282</v>
      </c>
      <c r="D134" s="68">
        <f t="shared" si="14"/>
        <v>14475816.65137282</v>
      </c>
      <c r="E134" s="88">
        <f t="shared" si="13"/>
        <v>19946646.829518247</v>
      </c>
      <c r="F134" s="4"/>
    </row>
    <row r="135" spans="1:6" ht="15.75">
      <c r="A135" s="65">
        <v>128</v>
      </c>
      <c r="B135" s="83">
        <f t="shared" si="15"/>
        <v>1602953242.1966124</v>
      </c>
      <c r="C135" s="82">
        <f t="shared" si="16"/>
        <v>5470830.1781454282</v>
      </c>
      <c r="D135" s="68">
        <f t="shared" si="14"/>
        <v>14426579.17976951</v>
      </c>
      <c r="E135" s="88">
        <f t="shared" ref="E135:E198" si="17">SUM(C135+D135)</f>
        <v>19897409.35791494</v>
      </c>
      <c r="F135" s="4"/>
    </row>
    <row r="136" spans="1:6" ht="15.75">
      <c r="A136" s="65">
        <v>129</v>
      </c>
      <c r="B136" s="83">
        <f t="shared" si="15"/>
        <v>1597482412.0184669</v>
      </c>
      <c r="C136" s="82">
        <f t="shared" si="16"/>
        <v>5470830.1781454282</v>
      </c>
      <c r="D136" s="68">
        <f t="shared" si="14"/>
        <v>14377341.708166203</v>
      </c>
      <c r="E136" s="88">
        <f t="shared" si="17"/>
        <v>19848171.886311632</v>
      </c>
      <c r="F136" s="4"/>
    </row>
    <row r="137" spans="1:6" ht="15.75">
      <c r="A137" s="65">
        <v>130</v>
      </c>
      <c r="B137" s="83">
        <f t="shared" si="15"/>
        <v>1592011581.8403215</v>
      </c>
      <c r="C137" s="82">
        <f t="shared" si="16"/>
        <v>5470830.1781454282</v>
      </c>
      <c r="D137" s="68">
        <f t="shared" si="14"/>
        <v>14328104.236562893</v>
      </c>
      <c r="E137" s="88">
        <f t="shared" si="17"/>
        <v>19798934.41470832</v>
      </c>
      <c r="F137" s="4"/>
    </row>
    <row r="138" spans="1:6" ht="15.75">
      <c r="A138" s="65">
        <v>131</v>
      </c>
      <c r="B138" s="83">
        <f t="shared" si="15"/>
        <v>1586540751.6621761</v>
      </c>
      <c r="C138" s="82">
        <f t="shared" si="16"/>
        <v>5470830.1781454282</v>
      </c>
      <c r="D138" s="68">
        <f t="shared" si="14"/>
        <v>14278866.764959587</v>
      </c>
      <c r="E138" s="88">
        <f t="shared" si="17"/>
        <v>19749696.943105016</v>
      </c>
      <c r="F138" s="4"/>
    </row>
    <row r="139" spans="1:6" ht="15.75">
      <c r="A139" s="65">
        <v>132</v>
      </c>
      <c r="B139" s="83">
        <f t="shared" si="15"/>
        <v>1581069921.4840307</v>
      </c>
      <c r="C139" s="82">
        <f t="shared" si="16"/>
        <v>5470830.1781454282</v>
      </c>
      <c r="D139" s="68">
        <f t="shared" ref="D139:D202" si="18">IF(A139&lt;=$B$4,B139*$B$3/12,B139*$B$5/12)</f>
        <v>14229629.293356277</v>
      </c>
      <c r="E139" s="88">
        <f t="shared" si="17"/>
        <v>19700459.471501704</v>
      </c>
      <c r="F139" s="4"/>
    </row>
    <row r="140" spans="1:6" ht="15.75">
      <c r="A140" s="65">
        <v>133</v>
      </c>
      <c r="B140" s="83">
        <f t="shared" si="15"/>
        <v>1575599091.3058853</v>
      </c>
      <c r="C140" s="82">
        <f t="shared" si="16"/>
        <v>5470830.1781454282</v>
      </c>
      <c r="D140" s="68">
        <f t="shared" si="18"/>
        <v>14180391.821752967</v>
      </c>
      <c r="E140" s="88">
        <f t="shared" si="17"/>
        <v>19651221.999898396</v>
      </c>
      <c r="F140" s="4"/>
    </row>
    <row r="141" spans="1:6" ht="15.75">
      <c r="A141" s="65">
        <v>134</v>
      </c>
      <c r="B141" s="83">
        <f t="shared" si="15"/>
        <v>1570128261.1277399</v>
      </c>
      <c r="C141" s="82">
        <f t="shared" si="16"/>
        <v>5470830.1781454282</v>
      </c>
      <c r="D141" s="68">
        <f t="shared" si="18"/>
        <v>14131154.350149659</v>
      </c>
      <c r="E141" s="88">
        <f t="shared" si="17"/>
        <v>19601984.528295089</v>
      </c>
      <c r="F141" s="4"/>
    </row>
    <row r="142" spans="1:6" ht="15.75">
      <c r="A142" s="65">
        <v>135</v>
      </c>
      <c r="B142" s="83">
        <f t="shared" si="15"/>
        <v>1564657430.9495945</v>
      </c>
      <c r="C142" s="82">
        <f t="shared" si="16"/>
        <v>5470830.1781454282</v>
      </c>
      <c r="D142" s="68">
        <f t="shared" si="18"/>
        <v>14081916.87854635</v>
      </c>
      <c r="E142" s="88">
        <f t="shared" si="17"/>
        <v>19552747.056691777</v>
      </c>
      <c r="F142" s="4"/>
    </row>
    <row r="143" spans="1:6" ht="15.75">
      <c r="A143" s="65">
        <v>136</v>
      </c>
      <c r="B143" s="83">
        <f t="shared" si="15"/>
        <v>1559186600.7714491</v>
      </c>
      <c r="C143" s="82">
        <f t="shared" si="16"/>
        <v>5470830.1781454282</v>
      </c>
      <c r="D143" s="68">
        <f t="shared" si="18"/>
        <v>14032679.40694304</v>
      </c>
      <c r="E143" s="88">
        <f t="shared" si="17"/>
        <v>19503509.585088469</v>
      </c>
      <c r="F143" s="4"/>
    </row>
    <row r="144" spans="1:6" ht="15.75">
      <c r="A144" s="65">
        <v>137</v>
      </c>
      <c r="B144" s="83">
        <f t="shared" si="15"/>
        <v>1553715770.5933037</v>
      </c>
      <c r="C144" s="82">
        <f t="shared" si="16"/>
        <v>5470830.1781454282</v>
      </c>
      <c r="D144" s="68">
        <f t="shared" si="18"/>
        <v>13983441.935339734</v>
      </c>
      <c r="E144" s="88">
        <f t="shared" si="17"/>
        <v>19454272.113485161</v>
      </c>
      <c r="F144" s="4"/>
    </row>
    <row r="145" spans="1:6" ht="15.75">
      <c r="A145" s="65">
        <v>138</v>
      </c>
      <c r="B145" s="83">
        <f t="shared" si="15"/>
        <v>1548244940.4151583</v>
      </c>
      <c r="C145" s="82">
        <f t="shared" si="16"/>
        <v>5470830.1781454282</v>
      </c>
      <c r="D145" s="68">
        <f t="shared" si="18"/>
        <v>13934204.463736424</v>
      </c>
      <c r="E145" s="88">
        <f t="shared" si="17"/>
        <v>19405034.641881853</v>
      </c>
      <c r="F145" s="4"/>
    </row>
    <row r="146" spans="1:6" ht="15.75">
      <c r="A146" s="65">
        <v>139</v>
      </c>
      <c r="B146" s="83">
        <f t="shared" si="15"/>
        <v>1542774110.2370129</v>
      </c>
      <c r="C146" s="82">
        <f t="shared" si="16"/>
        <v>5470830.1781454282</v>
      </c>
      <c r="D146" s="68">
        <f t="shared" si="18"/>
        <v>13884966.992133116</v>
      </c>
      <c r="E146" s="88">
        <f t="shared" si="17"/>
        <v>19355797.170278545</v>
      </c>
      <c r="F146" s="4"/>
    </row>
    <row r="147" spans="1:6" ht="15.75">
      <c r="A147" s="65">
        <v>140</v>
      </c>
      <c r="B147" s="83">
        <f t="shared" si="15"/>
        <v>1537303280.0588675</v>
      </c>
      <c r="C147" s="82">
        <f t="shared" si="16"/>
        <v>5470830.1781454282</v>
      </c>
      <c r="D147" s="68">
        <f t="shared" si="18"/>
        <v>13835729.520529807</v>
      </c>
      <c r="E147" s="88">
        <f t="shared" si="17"/>
        <v>19306559.698675234</v>
      </c>
      <c r="F147" s="4"/>
    </row>
    <row r="148" spans="1:6" ht="15.75">
      <c r="A148" s="65">
        <v>141</v>
      </c>
      <c r="B148" s="83">
        <f t="shared" si="15"/>
        <v>1531832449.880722</v>
      </c>
      <c r="C148" s="82">
        <f t="shared" si="16"/>
        <v>5470830.1781454282</v>
      </c>
      <c r="D148" s="68">
        <f t="shared" si="18"/>
        <v>13786492.048926497</v>
      </c>
      <c r="E148" s="88">
        <f t="shared" si="17"/>
        <v>19257322.227071926</v>
      </c>
      <c r="F148" s="4"/>
    </row>
    <row r="149" spans="1:6" ht="15.75">
      <c r="A149" s="65">
        <v>142</v>
      </c>
      <c r="B149" s="83">
        <f t="shared" si="15"/>
        <v>1526361619.7025766</v>
      </c>
      <c r="C149" s="82">
        <f t="shared" si="16"/>
        <v>5470830.1781454282</v>
      </c>
      <c r="D149" s="68">
        <f t="shared" si="18"/>
        <v>13737254.577323189</v>
      </c>
      <c r="E149" s="88">
        <f t="shared" si="17"/>
        <v>19208084.755468618</v>
      </c>
      <c r="F149" s="4"/>
    </row>
    <row r="150" spans="1:6" ht="15.75">
      <c r="A150" s="65">
        <v>143</v>
      </c>
      <c r="B150" s="83">
        <f t="shared" si="15"/>
        <v>1520890789.5244312</v>
      </c>
      <c r="C150" s="82">
        <f t="shared" si="16"/>
        <v>5470830.1781454282</v>
      </c>
      <c r="D150" s="68">
        <f t="shared" si="18"/>
        <v>13688017.105719881</v>
      </c>
      <c r="E150" s="88">
        <f t="shared" si="17"/>
        <v>19158847.28386531</v>
      </c>
      <c r="F150" s="4"/>
    </row>
    <row r="151" spans="1:6" ht="15.75">
      <c r="A151" s="65">
        <v>144</v>
      </c>
      <c r="B151" s="83">
        <f t="shared" si="15"/>
        <v>1515419959.3462858</v>
      </c>
      <c r="C151" s="82">
        <f t="shared" si="16"/>
        <v>5470830.1781454282</v>
      </c>
      <c r="D151" s="68">
        <f t="shared" si="18"/>
        <v>13638779.634116573</v>
      </c>
      <c r="E151" s="88">
        <f t="shared" si="17"/>
        <v>19109609.812262002</v>
      </c>
      <c r="F151" s="4"/>
    </row>
    <row r="152" spans="1:6" ht="15.75">
      <c r="A152" s="65">
        <v>145</v>
      </c>
      <c r="B152" s="83">
        <f t="shared" si="15"/>
        <v>1509949129.1681404</v>
      </c>
      <c r="C152" s="82">
        <f t="shared" si="16"/>
        <v>5470830.1781454282</v>
      </c>
      <c r="D152" s="68">
        <f t="shared" si="18"/>
        <v>13589542.162513264</v>
      </c>
      <c r="E152" s="88">
        <f t="shared" si="17"/>
        <v>19060372.340658691</v>
      </c>
      <c r="F152" s="4"/>
    </row>
    <row r="153" spans="1:6" ht="15.75">
      <c r="A153" s="65">
        <v>146</v>
      </c>
      <c r="B153" s="83">
        <f t="shared" si="15"/>
        <v>1504478298.989995</v>
      </c>
      <c r="C153" s="82">
        <f t="shared" si="16"/>
        <v>5470830.1781454282</v>
      </c>
      <c r="D153" s="68">
        <f t="shared" si="18"/>
        <v>13540304.690909954</v>
      </c>
      <c r="E153" s="88">
        <f t="shared" si="17"/>
        <v>19011134.869055383</v>
      </c>
      <c r="F153" s="4"/>
    </row>
    <row r="154" spans="1:6" ht="15.75">
      <c r="A154" s="65">
        <v>147</v>
      </c>
      <c r="B154" s="83">
        <f t="shared" si="15"/>
        <v>1499007468.8118496</v>
      </c>
      <c r="C154" s="82">
        <f t="shared" si="16"/>
        <v>5470830.1781454282</v>
      </c>
      <c r="D154" s="68">
        <f t="shared" si="18"/>
        <v>13491067.219306646</v>
      </c>
      <c r="E154" s="88">
        <f t="shared" si="17"/>
        <v>18961897.397452075</v>
      </c>
      <c r="F154" s="4"/>
    </row>
    <row r="155" spans="1:6" ht="15.75">
      <c r="A155" s="65">
        <v>148</v>
      </c>
      <c r="B155" s="83">
        <f t="shared" si="15"/>
        <v>1493536638.6337042</v>
      </c>
      <c r="C155" s="82">
        <f t="shared" si="16"/>
        <v>5470830.1781454282</v>
      </c>
      <c r="D155" s="68">
        <f t="shared" si="18"/>
        <v>13441829.747703338</v>
      </c>
      <c r="E155" s="88">
        <f t="shared" si="17"/>
        <v>18912659.925848767</v>
      </c>
      <c r="F155" s="4"/>
    </row>
    <row r="156" spans="1:6" ht="15.75">
      <c r="A156" s="65">
        <v>149</v>
      </c>
      <c r="B156" s="83">
        <f t="shared" si="15"/>
        <v>1488065808.4555588</v>
      </c>
      <c r="C156" s="82">
        <f t="shared" si="16"/>
        <v>5470830.1781454282</v>
      </c>
      <c r="D156" s="68">
        <f t="shared" si="18"/>
        <v>13392592.27610003</v>
      </c>
      <c r="E156" s="88">
        <f t="shared" si="17"/>
        <v>18863422.454245459</v>
      </c>
      <c r="F156" s="4"/>
    </row>
    <row r="157" spans="1:6" ht="15.75">
      <c r="A157" s="65">
        <v>150</v>
      </c>
      <c r="B157" s="83">
        <f t="shared" si="15"/>
        <v>1482594978.2774134</v>
      </c>
      <c r="C157" s="82">
        <f t="shared" si="16"/>
        <v>5470830.1781454282</v>
      </c>
      <c r="D157" s="68">
        <f t="shared" si="18"/>
        <v>13343354.80449672</v>
      </c>
      <c r="E157" s="88">
        <f t="shared" si="17"/>
        <v>18814184.982642148</v>
      </c>
      <c r="F157" s="4"/>
    </row>
    <row r="158" spans="1:6" ht="15.75">
      <c r="A158" s="65">
        <v>151</v>
      </c>
      <c r="B158" s="83">
        <f t="shared" si="15"/>
        <v>1477124148.099268</v>
      </c>
      <c r="C158" s="82">
        <f t="shared" si="16"/>
        <v>5470830.1781454282</v>
      </c>
      <c r="D158" s="68">
        <f t="shared" si="18"/>
        <v>13294117.332893411</v>
      </c>
      <c r="E158" s="88">
        <f t="shared" si="17"/>
        <v>18764947.51103884</v>
      </c>
      <c r="F158" s="4"/>
    </row>
    <row r="159" spans="1:6" ht="15.75">
      <c r="A159" s="65">
        <v>152</v>
      </c>
      <c r="B159" s="83">
        <f t="shared" ref="B159:B222" si="19">B158-C158</f>
        <v>1471653317.9211226</v>
      </c>
      <c r="C159" s="82">
        <f t="shared" si="16"/>
        <v>5470830.1781454282</v>
      </c>
      <c r="D159" s="68">
        <f t="shared" si="18"/>
        <v>13244879.861290103</v>
      </c>
      <c r="E159" s="88">
        <f t="shared" si="17"/>
        <v>18715710.039435532</v>
      </c>
      <c r="F159" s="4"/>
    </row>
    <row r="160" spans="1:6" ht="15.75">
      <c r="A160" s="65">
        <v>153</v>
      </c>
      <c r="B160" s="83">
        <f t="shared" si="19"/>
        <v>1466182487.7429771</v>
      </c>
      <c r="C160" s="82">
        <f t="shared" si="16"/>
        <v>5470830.1781454282</v>
      </c>
      <c r="D160" s="68">
        <f t="shared" si="18"/>
        <v>13195642.389686793</v>
      </c>
      <c r="E160" s="88">
        <f t="shared" si="17"/>
        <v>18666472.56783222</v>
      </c>
      <c r="F160" s="4"/>
    </row>
    <row r="161" spans="1:6" ht="15.75">
      <c r="A161" s="65">
        <v>154</v>
      </c>
      <c r="B161" s="83">
        <f t="shared" si="19"/>
        <v>1460711657.5648317</v>
      </c>
      <c r="C161" s="82">
        <f t="shared" ref="C161:C224" si="20">$B$31/(B$1-23)</f>
        <v>5470830.1781454282</v>
      </c>
      <c r="D161" s="68">
        <f t="shared" si="18"/>
        <v>13146404.918083487</v>
      </c>
      <c r="E161" s="88">
        <f t="shared" si="17"/>
        <v>18617235.096228916</v>
      </c>
      <c r="F161" s="4"/>
    </row>
    <row r="162" spans="1:6" ht="15.75">
      <c r="A162" s="65">
        <v>155</v>
      </c>
      <c r="B162" s="83">
        <f t="shared" si="19"/>
        <v>1455240827.3866863</v>
      </c>
      <c r="C162" s="82">
        <f t="shared" si="20"/>
        <v>5470830.1781454282</v>
      </c>
      <c r="D162" s="68">
        <f t="shared" si="18"/>
        <v>13097167.446480177</v>
      </c>
      <c r="E162" s="88">
        <f t="shared" si="17"/>
        <v>18567997.624625605</v>
      </c>
      <c r="F162" s="4"/>
    </row>
    <row r="163" spans="1:6" ht="15.75">
      <c r="A163" s="65">
        <v>156</v>
      </c>
      <c r="B163" s="83">
        <f t="shared" si="19"/>
        <v>1449769997.2085409</v>
      </c>
      <c r="C163" s="82">
        <f t="shared" si="20"/>
        <v>5470830.1781454282</v>
      </c>
      <c r="D163" s="68">
        <f t="shared" si="18"/>
        <v>13047929.974876868</v>
      </c>
      <c r="E163" s="88">
        <f t="shared" si="17"/>
        <v>18518760.153022297</v>
      </c>
      <c r="F163" s="4"/>
    </row>
    <row r="164" spans="1:6" ht="15.75">
      <c r="A164" s="65">
        <v>157</v>
      </c>
      <c r="B164" s="83">
        <f t="shared" si="19"/>
        <v>1444299167.0303955</v>
      </c>
      <c r="C164" s="82">
        <f t="shared" si="20"/>
        <v>5470830.1781454282</v>
      </c>
      <c r="D164" s="68">
        <f t="shared" si="18"/>
        <v>12998692.50327356</v>
      </c>
      <c r="E164" s="88">
        <f t="shared" si="17"/>
        <v>18469522.681418989</v>
      </c>
      <c r="F164" s="4"/>
    </row>
    <row r="165" spans="1:6" ht="15.75">
      <c r="A165" s="65">
        <v>158</v>
      </c>
      <c r="B165" s="83">
        <f t="shared" si="19"/>
        <v>1438828336.8522501</v>
      </c>
      <c r="C165" s="82">
        <f t="shared" si="20"/>
        <v>5470830.1781454282</v>
      </c>
      <c r="D165" s="68">
        <f t="shared" si="18"/>
        <v>12949455.03167025</v>
      </c>
      <c r="E165" s="88">
        <f t="shared" si="17"/>
        <v>18420285.209815677</v>
      </c>
      <c r="F165" s="4"/>
    </row>
    <row r="166" spans="1:6" ht="15.75">
      <c r="A166" s="65">
        <v>159</v>
      </c>
      <c r="B166" s="83">
        <f t="shared" si="19"/>
        <v>1433357506.6741047</v>
      </c>
      <c r="C166" s="82">
        <f t="shared" si="20"/>
        <v>5470830.1781454282</v>
      </c>
      <c r="D166" s="68">
        <f t="shared" si="18"/>
        <v>12900217.56006694</v>
      </c>
      <c r="E166" s="88">
        <f t="shared" si="17"/>
        <v>18371047.738212369</v>
      </c>
      <c r="F166" s="4"/>
    </row>
    <row r="167" spans="1:6" ht="15.75">
      <c r="A167" s="65">
        <v>160</v>
      </c>
      <c r="B167" s="83">
        <f t="shared" si="19"/>
        <v>1427886676.4959593</v>
      </c>
      <c r="C167" s="82">
        <f t="shared" si="20"/>
        <v>5470830.1781454282</v>
      </c>
      <c r="D167" s="68">
        <f t="shared" si="18"/>
        <v>12850980.088463634</v>
      </c>
      <c r="E167" s="88">
        <f t="shared" si="17"/>
        <v>18321810.266609062</v>
      </c>
      <c r="F167" s="4"/>
    </row>
    <row r="168" spans="1:6" ht="15.75">
      <c r="A168" s="65">
        <v>161</v>
      </c>
      <c r="B168" s="83">
        <f t="shared" si="19"/>
        <v>1422415846.3178139</v>
      </c>
      <c r="C168" s="82">
        <f t="shared" si="20"/>
        <v>5470830.1781454282</v>
      </c>
      <c r="D168" s="68">
        <f t="shared" si="18"/>
        <v>12801742.616860325</v>
      </c>
      <c r="E168" s="88">
        <f t="shared" si="17"/>
        <v>18272572.795005754</v>
      </c>
      <c r="F168" s="4"/>
    </row>
    <row r="169" spans="1:6" ht="15.75">
      <c r="A169" s="65">
        <v>162</v>
      </c>
      <c r="B169" s="83">
        <f t="shared" si="19"/>
        <v>1416945016.1396685</v>
      </c>
      <c r="C169" s="82">
        <f t="shared" si="20"/>
        <v>5470830.1781454282</v>
      </c>
      <c r="D169" s="68">
        <f t="shared" si="18"/>
        <v>12752505.145257017</v>
      </c>
      <c r="E169" s="88">
        <f t="shared" si="17"/>
        <v>18223335.323402446</v>
      </c>
      <c r="F169" s="4"/>
    </row>
    <row r="170" spans="1:6" ht="15.75">
      <c r="A170" s="65">
        <v>163</v>
      </c>
      <c r="B170" s="83">
        <f t="shared" si="19"/>
        <v>1411474185.9615231</v>
      </c>
      <c r="C170" s="82">
        <f t="shared" si="20"/>
        <v>5470830.1781454282</v>
      </c>
      <c r="D170" s="68">
        <f t="shared" si="18"/>
        <v>12703267.673653707</v>
      </c>
      <c r="E170" s="88">
        <f t="shared" si="17"/>
        <v>18174097.851799134</v>
      </c>
      <c r="F170" s="4"/>
    </row>
    <row r="171" spans="1:6" ht="15.75">
      <c r="A171" s="65">
        <v>164</v>
      </c>
      <c r="B171" s="83">
        <f t="shared" si="19"/>
        <v>1406003355.7833776</v>
      </c>
      <c r="C171" s="82">
        <f t="shared" si="20"/>
        <v>5470830.1781454282</v>
      </c>
      <c r="D171" s="68">
        <f t="shared" si="18"/>
        <v>12654030.202050397</v>
      </c>
      <c r="E171" s="88">
        <f t="shared" si="17"/>
        <v>18124860.380195826</v>
      </c>
      <c r="F171" s="4"/>
    </row>
    <row r="172" spans="1:6" ht="15.75">
      <c r="A172" s="65">
        <v>165</v>
      </c>
      <c r="B172" s="83">
        <f t="shared" si="19"/>
        <v>1400532525.6052322</v>
      </c>
      <c r="C172" s="82">
        <f t="shared" si="20"/>
        <v>5470830.1781454282</v>
      </c>
      <c r="D172" s="68">
        <f t="shared" si="18"/>
        <v>12604792.730447091</v>
      </c>
      <c r="E172" s="88">
        <f t="shared" si="17"/>
        <v>18075622.908592518</v>
      </c>
      <c r="F172" s="4"/>
    </row>
    <row r="173" spans="1:6" ht="15.75">
      <c r="A173" s="65">
        <v>166</v>
      </c>
      <c r="B173" s="83">
        <f t="shared" si="19"/>
        <v>1395061695.4270868</v>
      </c>
      <c r="C173" s="82">
        <f t="shared" si="20"/>
        <v>5470830.1781454282</v>
      </c>
      <c r="D173" s="68">
        <f t="shared" si="18"/>
        <v>12555555.258843781</v>
      </c>
      <c r="E173" s="88">
        <f t="shared" si="17"/>
        <v>18026385.436989211</v>
      </c>
      <c r="F173" s="4"/>
    </row>
    <row r="174" spans="1:6" ht="15.75">
      <c r="A174" s="65">
        <v>167</v>
      </c>
      <c r="B174" s="83">
        <f t="shared" si="19"/>
        <v>1389590865.2489414</v>
      </c>
      <c r="C174" s="82">
        <f t="shared" si="20"/>
        <v>5470830.1781454282</v>
      </c>
      <c r="D174" s="68">
        <f t="shared" si="18"/>
        <v>12506317.787240474</v>
      </c>
      <c r="E174" s="88">
        <f t="shared" si="17"/>
        <v>17977147.965385903</v>
      </c>
      <c r="F174" s="4"/>
    </row>
    <row r="175" spans="1:6" ht="15.75">
      <c r="A175" s="65">
        <v>168</v>
      </c>
      <c r="B175" s="83">
        <f t="shared" si="19"/>
        <v>1384120035.070796</v>
      </c>
      <c r="C175" s="82">
        <f t="shared" si="20"/>
        <v>5470830.1781454282</v>
      </c>
      <c r="D175" s="68">
        <f t="shared" si="18"/>
        <v>12457080.315637164</v>
      </c>
      <c r="E175" s="88">
        <f t="shared" si="17"/>
        <v>17927910.493782591</v>
      </c>
      <c r="F175" s="4"/>
    </row>
    <row r="176" spans="1:6" ht="15.75">
      <c r="A176" s="65">
        <v>169</v>
      </c>
      <c r="B176" s="83">
        <f t="shared" si="19"/>
        <v>1378649204.8926506</v>
      </c>
      <c r="C176" s="82">
        <f t="shared" si="20"/>
        <v>5470830.1781454282</v>
      </c>
      <c r="D176" s="68">
        <f t="shared" si="18"/>
        <v>12407842.844033854</v>
      </c>
      <c r="E176" s="88">
        <f t="shared" si="17"/>
        <v>17878673.022179283</v>
      </c>
      <c r="F176" s="4"/>
    </row>
    <row r="177" spans="1:6" ht="15.75">
      <c r="A177" s="65">
        <v>170</v>
      </c>
      <c r="B177" s="83">
        <f t="shared" si="19"/>
        <v>1373178374.7145052</v>
      </c>
      <c r="C177" s="82">
        <f t="shared" si="20"/>
        <v>5470830.1781454282</v>
      </c>
      <c r="D177" s="68">
        <f t="shared" si="18"/>
        <v>12358605.372430546</v>
      </c>
      <c r="E177" s="88">
        <f t="shared" si="17"/>
        <v>17829435.550575975</v>
      </c>
      <c r="F177" s="4"/>
    </row>
    <row r="178" spans="1:6" ht="15.75">
      <c r="A178" s="65">
        <v>171</v>
      </c>
      <c r="B178" s="83">
        <f t="shared" si="19"/>
        <v>1367707544.5363598</v>
      </c>
      <c r="C178" s="82">
        <f t="shared" si="20"/>
        <v>5470830.1781454282</v>
      </c>
      <c r="D178" s="68">
        <f t="shared" si="18"/>
        <v>12309367.900827238</v>
      </c>
      <c r="E178" s="88">
        <f t="shared" si="17"/>
        <v>17780198.078972667</v>
      </c>
      <c r="F178" s="4"/>
    </row>
    <row r="179" spans="1:6" ht="15.75">
      <c r="A179" s="65">
        <v>172</v>
      </c>
      <c r="B179" s="83">
        <f t="shared" si="19"/>
        <v>1362236714.3582144</v>
      </c>
      <c r="C179" s="82">
        <f t="shared" si="20"/>
        <v>5470830.1781454282</v>
      </c>
      <c r="D179" s="68">
        <f t="shared" si="18"/>
        <v>12260130.42922393</v>
      </c>
      <c r="E179" s="88">
        <f t="shared" si="17"/>
        <v>17730960.60736936</v>
      </c>
      <c r="F179" s="4"/>
    </row>
    <row r="180" spans="1:6" ht="15.75">
      <c r="A180" s="65">
        <v>173</v>
      </c>
      <c r="B180" s="83">
        <f t="shared" si="19"/>
        <v>1356765884.180069</v>
      </c>
      <c r="C180" s="82">
        <f t="shared" si="20"/>
        <v>5470830.1781454282</v>
      </c>
      <c r="D180" s="68">
        <f t="shared" si="18"/>
        <v>12210892.957620621</v>
      </c>
      <c r="E180" s="88">
        <f t="shared" si="17"/>
        <v>17681723.135766048</v>
      </c>
      <c r="F180" s="4"/>
    </row>
    <row r="181" spans="1:6" ht="15.75">
      <c r="A181" s="65">
        <v>174</v>
      </c>
      <c r="B181" s="83">
        <f t="shared" si="19"/>
        <v>1351295054.0019236</v>
      </c>
      <c r="C181" s="82">
        <f t="shared" si="20"/>
        <v>5470830.1781454282</v>
      </c>
      <c r="D181" s="68">
        <f t="shared" si="18"/>
        <v>12161655.486017311</v>
      </c>
      <c r="E181" s="88">
        <f t="shared" si="17"/>
        <v>17632485.66416274</v>
      </c>
      <c r="F181" s="4"/>
    </row>
    <row r="182" spans="1:6" ht="15.75">
      <c r="A182" s="65">
        <v>175</v>
      </c>
      <c r="B182" s="83">
        <f t="shared" si="19"/>
        <v>1345824223.8237782</v>
      </c>
      <c r="C182" s="82">
        <f t="shared" si="20"/>
        <v>5470830.1781454282</v>
      </c>
      <c r="D182" s="68">
        <f t="shared" si="18"/>
        <v>12112418.014414003</v>
      </c>
      <c r="E182" s="88">
        <f t="shared" si="17"/>
        <v>17583248.192559432</v>
      </c>
      <c r="F182" s="4"/>
    </row>
    <row r="183" spans="1:6" ht="15.75">
      <c r="A183" s="65">
        <v>176</v>
      </c>
      <c r="B183" s="83">
        <f t="shared" si="19"/>
        <v>1340353393.6456327</v>
      </c>
      <c r="C183" s="82">
        <f t="shared" si="20"/>
        <v>5470830.1781454282</v>
      </c>
      <c r="D183" s="68">
        <f t="shared" si="18"/>
        <v>12063180.542810693</v>
      </c>
      <c r="E183" s="88">
        <f t="shared" si="17"/>
        <v>17534010.720956121</v>
      </c>
      <c r="F183" s="4"/>
    </row>
    <row r="184" spans="1:6" ht="15.75">
      <c r="A184" s="65">
        <v>177</v>
      </c>
      <c r="B184" s="83">
        <f t="shared" si="19"/>
        <v>1334882563.4674873</v>
      </c>
      <c r="C184" s="82">
        <f t="shared" si="20"/>
        <v>5470830.1781454282</v>
      </c>
      <c r="D184" s="68">
        <f t="shared" si="18"/>
        <v>12013943.071207387</v>
      </c>
      <c r="E184" s="88">
        <f t="shared" si="17"/>
        <v>17484773.249352816</v>
      </c>
      <c r="F184" s="4"/>
    </row>
    <row r="185" spans="1:6" ht="15.75">
      <c r="A185" s="65">
        <v>178</v>
      </c>
      <c r="B185" s="83">
        <f t="shared" si="19"/>
        <v>1329411733.2893419</v>
      </c>
      <c r="C185" s="82">
        <f t="shared" si="20"/>
        <v>5470830.1781454282</v>
      </c>
      <c r="D185" s="68">
        <f t="shared" si="18"/>
        <v>11964705.599604078</v>
      </c>
      <c r="E185" s="88">
        <f t="shared" si="17"/>
        <v>17435535.777749505</v>
      </c>
      <c r="F185" s="4"/>
    </row>
    <row r="186" spans="1:6" ht="15.75">
      <c r="A186" s="65">
        <v>179</v>
      </c>
      <c r="B186" s="83">
        <f t="shared" si="19"/>
        <v>1323940903.1111965</v>
      </c>
      <c r="C186" s="82">
        <f t="shared" si="20"/>
        <v>5470830.1781454282</v>
      </c>
      <c r="D186" s="68">
        <f t="shared" si="18"/>
        <v>11915468.128000768</v>
      </c>
      <c r="E186" s="88">
        <f t="shared" si="17"/>
        <v>17386298.306146197</v>
      </c>
      <c r="F186" s="4"/>
    </row>
    <row r="187" spans="1:6" ht="15.75">
      <c r="A187" s="65">
        <v>180</v>
      </c>
      <c r="B187" s="83">
        <f t="shared" si="19"/>
        <v>1318470072.9330511</v>
      </c>
      <c r="C187" s="82">
        <f t="shared" si="20"/>
        <v>5470830.1781454282</v>
      </c>
      <c r="D187" s="68">
        <f t="shared" si="18"/>
        <v>11866230.65639746</v>
      </c>
      <c r="E187" s="88">
        <f t="shared" si="17"/>
        <v>17337060.834542889</v>
      </c>
      <c r="F187" s="4"/>
    </row>
    <row r="188" spans="1:6" ht="15.75">
      <c r="A188" s="65">
        <v>181</v>
      </c>
      <c r="B188" s="83">
        <f t="shared" si="19"/>
        <v>1312999242.7549057</v>
      </c>
      <c r="C188" s="82">
        <f t="shared" si="20"/>
        <v>5470830.1781454282</v>
      </c>
      <c r="D188" s="68">
        <f t="shared" si="18"/>
        <v>11816993.18479415</v>
      </c>
      <c r="E188" s="88">
        <f t="shared" si="17"/>
        <v>17287823.362939578</v>
      </c>
      <c r="F188" s="4"/>
    </row>
    <row r="189" spans="1:6" ht="15.75">
      <c r="A189" s="65">
        <v>182</v>
      </c>
      <c r="B189" s="83">
        <f t="shared" si="19"/>
        <v>1307528412.5767603</v>
      </c>
      <c r="C189" s="82">
        <f t="shared" si="20"/>
        <v>5470830.1781454282</v>
      </c>
      <c r="D189" s="68">
        <f t="shared" si="18"/>
        <v>11767755.713190844</v>
      </c>
      <c r="E189" s="88">
        <f t="shared" si="17"/>
        <v>17238585.891336273</v>
      </c>
      <c r="F189" s="4"/>
    </row>
    <row r="190" spans="1:6" ht="15.75">
      <c r="A190" s="65">
        <v>183</v>
      </c>
      <c r="B190" s="83">
        <f t="shared" si="19"/>
        <v>1302057582.3986149</v>
      </c>
      <c r="C190" s="82">
        <f t="shared" si="20"/>
        <v>5470830.1781454282</v>
      </c>
      <c r="D190" s="68">
        <f t="shared" si="18"/>
        <v>11718518.241587535</v>
      </c>
      <c r="E190" s="88">
        <f t="shared" si="17"/>
        <v>17189348.419732962</v>
      </c>
      <c r="F190" s="4"/>
    </row>
    <row r="191" spans="1:6" ht="15.75">
      <c r="A191" s="65">
        <v>184</v>
      </c>
      <c r="B191" s="83">
        <f t="shared" si="19"/>
        <v>1296586752.2204695</v>
      </c>
      <c r="C191" s="82">
        <f t="shared" si="20"/>
        <v>5470830.1781454282</v>
      </c>
      <c r="D191" s="68">
        <f t="shared" si="18"/>
        <v>11669280.769984225</v>
      </c>
      <c r="E191" s="88">
        <f t="shared" si="17"/>
        <v>17140110.948129654</v>
      </c>
      <c r="F191" s="4"/>
    </row>
    <row r="192" spans="1:6" ht="15.75">
      <c r="A192" s="65">
        <v>185</v>
      </c>
      <c r="B192" s="83">
        <f t="shared" si="19"/>
        <v>1291115922.0423241</v>
      </c>
      <c r="C192" s="82">
        <f t="shared" si="20"/>
        <v>5470830.1781454282</v>
      </c>
      <c r="D192" s="68">
        <f t="shared" si="18"/>
        <v>11620043.298380917</v>
      </c>
      <c r="E192" s="88">
        <f t="shared" si="17"/>
        <v>17090873.476526346</v>
      </c>
      <c r="F192" s="4"/>
    </row>
    <row r="193" spans="1:6" ht="15.75">
      <c r="A193" s="65">
        <v>186</v>
      </c>
      <c r="B193" s="83">
        <f t="shared" si="19"/>
        <v>1285645091.8641787</v>
      </c>
      <c r="C193" s="82">
        <f t="shared" si="20"/>
        <v>5470830.1781454282</v>
      </c>
      <c r="D193" s="68">
        <f t="shared" si="18"/>
        <v>11570805.826777607</v>
      </c>
      <c r="E193" s="88">
        <f t="shared" si="17"/>
        <v>17041636.004923034</v>
      </c>
      <c r="F193" s="4"/>
    </row>
    <row r="194" spans="1:6" ht="15.75">
      <c r="A194" s="65">
        <v>187</v>
      </c>
      <c r="B194" s="83">
        <f t="shared" si="19"/>
        <v>1280174261.6860332</v>
      </c>
      <c r="C194" s="82">
        <f t="shared" si="20"/>
        <v>5470830.1781454282</v>
      </c>
      <c r="D194" s="68">
        <f t="shared" si="18"/>
        <v>11521568.355174297</v>
      </c>
      <c r="E194" s="88">
        <f t="shared" si="17"/>
        <v>16992398.533319727</v>
      </c>
      <c r="F194" s="4"/>
    </row>
    <row r="195" spans="1:6" ht="15.75">
      <c r="A195" s="65">
        <v>188</v>
      </c>
      <c r="B195" s="83">
        <f t="shared" si="19"/>
        <v>1274703431.5078878</v>
      </c>
      <c r="C195" s="82">
        <f t="shared" si="20"/>
        <v>5470830.1781454282</v>
      </c>
      <c r="D195" s="68">
        <f t="shared" si="18"/>
        <v>11472330.883570991</v>
      </c>
      <c r="E195" s="88">
        <f t="shared" si="17"/>
        <v>16943161.061716419</v>
      </c>
      <c r="F195" s="4"/>
    </row>
    <row r="196" spans="1:6" ht="15.75">
      <c r="A196" s="65">
        <v>189</v>
      </c>
      <c r="B196" s="83">
        <f t="shared" si="19"/>
        <v>1269232601.3297424</v>
      </c>
      <c r="C196" s="82">
        <f t="shared" si="20"/>
        <v>5470830.1781454282</v>
      </c>
      <c r="D196" s="68">
        <f t="shared" si="18"/>
        <v>11423093.411967682</v>
      </c>
      <c r="E196" s="88">
        <f t="shared" si="17"/>
        <v>16893923.590113111</v>
      </c>
      <c r="F196" s="4"/>
    </row>
    <row r="197" spans="1:6" ht="15.75">
      <c r="A197" s="65">
        <v>190</v>
      </c>
      <c r="B197" s="83">
        <f t="shared" si="19"/>
        <v>1263761771.151597</v>
      </c>
      <c r="C197" s="82">
        <f t="shared" si="20"/>
        <v>5470830.1781454282</v>
      </c>
      <c r="D197" s="68">
        <f t="shared" si="18"/>
        <v>11373855.940364374</v>
      </c>
      <c r="E197" s="88">
        <f t="shared" si="17"/>
        <v>16844686.118509803</v>
      </c>
      <c r="F197" s="4"/>
    </row>
    <row r="198" spans="1:6" ht="15.75">
      <c r="A198" s="65">
        <v>191</v>
      </c>
      <c r="B198" s="83">
        <f t="shared" si="19"/>
        <v>1258290940.9734516</v>
      </c>
      <c r="C198" s="82">
        <f t="shared" si="20"/>
        <v>5470830.1781454282</v>
      </c>
      <c r="D198" s="68">
        <f t="shared" si="18"/>
        <v>11324618.468761064</v>
      </c>
      <c r="E198" s="88">
        <f t="shared" si="17"/>
        <v>16795448.646906491</v>
      </c>
      <c r="F198" s="4"/>
    </row>
    <row r="199" spans="1:6" ht="15.75">
      <c r="A199" s="65">
        <v>192</v>
      </c>
      <c r="B199" s="83">
        <f t="shared" si="19"/>
        <v>1252820110.7953062</v>
      </c>
      <c r="C199" s="82">
        <f t="shared" si="20"/>
        <v>5470830.1781454282</v>
      </c>
      <c r="D199" s="68">
        <f t="shared" si="18"/>
        <v>11275380.997157754</v>
      </c>
      <c r="E199" s="88">
        <f t="shared" ref="E199:E262" si="21">SUM(C199+D199)</f>
        <v>16746211.175303183</v>
      </c>
      <c r="F199" s="4"/>
    </row>
    <row r="200" spans="1:6" ht="15.75">
      <c r="A200" s="65">
        <v>193</v>
      </c>
      <c r="B200" s="83">
        <f t="shared" si="19"/>
        <v>1247349280.6171608</v>
      </c>
      <c r="C200" s="82">
        <f t="shared" si="20"/>
        <v>5470830.1781454282</v>
      </c>
      <c r="D200" s="68">
        <f t="shared" si="18"/>
        <v>11226143.525554447</v>
      </c>
      <c r="E200" s="88">
        <f t="shared" si="21"/>
        <v>16696973.703699876</v>
      </c>
      <c r="F200" s="4"/>
    </row>
    <row r="201" spans="1:6" ht="15.75">
      <c r="A201" s="65">
        <v>194</v>
      </c>
      <c r="B201" s="83">
        <f t="shared" si="19"/>
        <v>1241878450.4390154</v>
      </c>
      <c r="C201" s="82">
        <f t="shared" si="20"/>
        <v>5470830.1781454282</v>
      </c>
      <c r="D201" s="68">
        <f t="shared" si="18"/>
        <v>11176906.053951139</v>
      </c>
      <c r="E201" s="88">
        <f t="shared" si="21"/>
        <v>16647736.232096568</v>
      </c>
      <c r="F201" s="4"/>
    </row>
    <row r="202" spans="1:6" ht="15.75">
      <c r="A202" s="65">
        <v>195</v>
      </c>
      <c r="B202" s="83">
        <f t="shared" si="19"/>
        <v>1236407620.26087</v>
      </c>
      <c r="C202" s="82">
        <f t="shared" si="20"/>
        <v>5470830.1781454282</v>
      </c>
      <c r="D202" s="68">
        <f t="shared" si="18"/>
        <v>11127668.582347831</v>
      </c>
      <c r="E202" s="88">
        <f t="shared" si="21"/>
        <v>16598498.76049326</v>
      </c>
      <c r="F202" s="4"/>
    </row>
    <row r="203" spans="1:6" ht="15.75">
      <c r="A203" s="65">
        <v>196</v>
      </c>
      <c r="B203" s="83">
        <f t="shared" si="19"/>
        <v>1230936790.0827246</v>
      </c>
      <c r="C203" s="82">
        <f t="shared" si="20"/>
        <v>5470830.1781454282</v>
      </c>
      <c r="D203" s="68">
        <f t="shared" ref="D203:D266" si="22">IF(A203&lt;=$B$4,B203*$B$3/12,B203*$B$5/12)</f>
        <v>11078431.110744521</v>
      </c>
      <c r="E203" s="88">
        <f t="shared" si="21"/>
        <v>16549261.288889948</v>
      </c>
      <c r="F203" s="4"/>
    </row>
    <row r="204" spans="1:6" ht="15.75">
      <c r="A204" s="65">
        <v>197</v>
      </c>
      <c r="B204" s="83">
        <f t="shared" si="19"/>
        <v>1225465959.9045792</v>
      </c>
      <c r="C204" s="82">
        <f t="shared" si="20"/>
        <v>5470830.1781454282</v>
      </c>
      <c r="D204" s="68">
        <f t="shared" si="22"/>
        <v>11029193.639141211</v>
      </c>
      <c r="E204" s="88">
        <f t="shared" si="21"/>
        <v>16500023.81728664</v>
      </c>
      <c r="F204" s="4"/>
    </row>
    <row r="205" spans="1:6" ht="15.75">
      <c r="A205" s="65">
        <v>198</v>
      </c>
      <c r="B205" s="83">
        <f t="shared" si="19"/>
        <v>1219995129.7264338</v>
      </c>
      <c r="C205" s="82">
        <f t="shared" si="20"/>
        <v>5470830.1781454282</v>
      </c>
      <c r="D205" s="68">
        <f t="shared" si="22"/>
        <v>10979956.167537903</v>
      </c>
      <c r="E205" s="88">
        <f t="shared" si="21"/>
        <v>16450786.345683333</v>
      </c>
      <c r="F205" s="4"/>
    </row>
    <row r="206" spans="1:6" ht="15.75">
      <c r="A206" s="65">
        <v>199</v>
      </c>
      <c r="B206" s="83">
        <f t="shared" si="19"/>
        <v>1214524299.5482883</v>
      </c>
      <c r="C206" s="82">
        <f t="shared" si="20"/>
        <v>5470830.1781454282</v>
      </c>
      <c r="D206" s="68">
        <f t="shared" si="22"/>
        <v>10930718.695934596</v>
      </c>
      <c r="E206" s="88">
        <f t="shared" si="21"/>
        <v>16401548.874080025</v>
      </c>
      <c r="F206" s="4"/>
    </row>
    <row r="207" spans="1:6" ht="15.75">
      <c r="A207" s="65">
        <v>200</v>
      </c>
      <c r="B207" s="83">
        <f t="shared" si="19"/>
        <v>1209053469.3701429</v>
      </c>
      <c r="C207" s="82">
        <f t="shared" si="20"/>
        <v>5470830.1781454282</v>
      </c>
      <c r="D207" s="68">
        <f t="shared" si="22"/>
        <v>10881481.224331286</v>
      </c>
      <c r="E207" s="88">
        <f t="shared" si="21"/>
        <v>16352311.402476713</v>
      </c>
      <c r="F207" s="4"/>
    </row>
    <row r="208" spans="1:6" ht="15.75">
      <c r="A208" s="65">
        <v>201</v>
      </c>
      <c r="B208" s="83">
        <f t="shared" si="19"/>
        <v>1203582639.1919975</v>
      </c>
      <c r="C208" s="82">
        <f t="shared" si="20"/>
        <v>5470830.1781454282</v>
      </c>
      <c r="D208" s="68">
        <f t="shared" si="22"/>
        <v>10832243.752727978</v>
      </c>
      <c r="E208" s="88">
        <f t="shared" si="21"/>
        <v>16303073.930873405</v>
      </c>
      <c r="F208" s="4"/>
    </row>
    <row r="209" spans="1:6" ht="15.75">
      <c r="A209" s="65">
        <v>202</v>
      </c>
      <c r="B209" s="83">
        <f t="shared" si="19"/>
        <v>1198111809.0138521</v>
      </c>
      <c r="C209" s="82">
        <f t="shared" si="20"/>
        <v>5470830.1781454282</v>
      </c>
      <c r="D209" s="68">
        <f t="shared" si="22"/>
        <v>10783006.281124668</v>
      </c>
      <c r="E209" s="88">
        <f t="shared" si="21"/>
        <v>16253836.459270097</v>
      </c>
      <c r="F209" s="4"/>
    </row>
    <row r="210" spans="1:6" ht="15.75">
      <c r="A210" s="65">
        <v>203</v>
      </c>
      <c r="B210" s="83">
        <f t="shared" si="19"/>
        <v>1192640978.8357067</v>
      </c>
      <c r="C210" s="82">
        <f t="shared" si="20"/>
        <v>5470830.1781454282</v>
      </c>
      <c r="D210" s="68">
        <f t="shared" si="22"/>
        <v>10733768.80952136</v>
      </c>
      <c r="E210" s="88">
        <f t="shared" si="21"/>
        <v>16204598.987666789</v>
      </c>
      <c r="F210" s="4"/>
    </row>
    <row r="211" spans="1:6" ht="15.75">
      <c r="A211" s="65">
        <v>204</v>
      </c>
      <c r="B211" s="83">
        <f t="shared" si="19"/>
        <v>1187170148.6575613</v>
      </c>
      <c r="C211" s="82">
        <f t="shared" si="20"/>
        <v>5470830.1781454282</v>
      </c>
      <c r="D211" s="68">
        <f t="shared" si="22"/>
        <v>10684531.337918052</v>
      </c>
      <c r="E211" s="88">
        <f t="shared" si="21"/>
        <v>16155361.516063482</v>
      </c>
      <c r="F211" s="4"/>
    </row>
    <row r="212" spans="1:6" ht="15.75">
      <c r="A212" s="65">
        <v>205</v>
      </c>
      <c r="B212" s="83">
        <f t="shared" si="19"/>
        <v>1181699318.4794159</v>
      </c>
      <c r="C212" s="82">
        <f t="shared" si="20"/>
        <v>5470830.1781454282</v>
      </c>
      <c r="D212" s="68">
        <f t="shared" si="22"/>
        <v>10635293.866314743</v>
      </c>
      <c r="E212" s="88">
        <f t="shared" si="21"/>
        <v>16106124.04446017</v>
      </c>
      <c r="F212" s="4"/>
    </row>
    <row r="213" spans="1:6" ht="15.75">
      <c r="A213" s="65">
        <v>206</v>
      </c>
      <c r="B213" s="83">
        <f t="shared" si="19"/>
        <v>1176228488.3012705</v>
      </c>
      <c r="C213" s="82">
        <f t="shared" si="20"/>
        <v>5470830.1781454282</v>
      </c>
      <c r="D213" s="68">
        <f t="shared" si="22"/>
        <v>10586056.394711435</v>
      </c>
      <c r="E213" s="88">
        <f t="shared" si="21"/>
        <v>16056886.572856862</v>
      </c>
      <c r="F213" s="4"/>
    </row>
    <row r="214" spans="1:6" ht="15.75">
      <c r="A214" s="65">
        <v>207</v>
      </c>
      <c r="B214" s="83">
        <f t="shared" si="19"/>
        <v>1170757658.1231251</v>
      </c>
      <c r="C214" s="82">
        <f t="shared" si="20"/>
        <v>5470830.1781454282</v>
      </c>
      <c r="D214" s="68">
        <f t="shared" si="22"/>
        <v>10536818.923108125</v>
      </c>
      <c r="E214" s="88">
        <f t="shared" si="21"/>
        <v>16007649.101253554</v>
      </c>
      <c r="F214" s="4"/>
    </row>
    <row r="215" spans="1:6" ht="15.75">
      <c r="A215" s="65">
        <v>208</v>
      </c>
      <c r="B215" s="83">
        <f t="shared" si="19"/>
        <v>1165286827.9449797</v>
      </c>
      <c r="C215" s="82">
        <f t="shared" si="20"/>
        <v>5470830.1781454282</v>
      </c>
      <c r="D215" s="68">
        <f t="shared" si="22"/>
        <v>10487581.451504817</v>
      </c>
      <c r="E215" s="88">
        <f t="shared" si="21"/>
        <v>15958411.629650246</v>
      </c>
      <c r="F215" s="4"/>
    </row>
    <row r="216" spans="1:6" ht="15.75">
      <c r="A216" s="65">
        <v>209</v>
      </c>
      <c r="B216" s="83">
        <f t="shared" si="19"/>
        <v>1159815997.7668343</v>
      </c>
      <c r="C216" s="82">
        <f t="shared" si="20"/>
        <v>5470830.1781454282</v>
      </c>
      <c r="D216" s="68">
        <f t="shared" si="22"/>
        <v>10438343.979901509</v>
      </c>
      <c r="E216" s="88">
        <f t="shared" si="21"/>
        <v>15909174.158046938</v>
      </c>
      <c r="F216" s="4"/>
    </row>
    <row r="217" spans="1:6" ht="15.75">
      <c r="A217" s="65">
        <v>210</v>
      </c>
      <c r="B217" s="83">
        <f t="shared" si="19"/>
        <v>1154345167.5886889</v>
      </c>
      <c r="C217" s="82">
        <f t="shared" si="20"/>
        <v>5470830.1781454282</v>
      </c>
      <c r="D217" s="68">
        <f t="shared" si="22"/>
        <v>10389106.5082982</v>
      </c>
      <c r="E217" s="88">
        <f t="shared" si="21"/>
        <v>15859936.686443627</v>
      </c>
      <c r="F217" s="4"/>
    </row>
    <row r="218" spans="1:6" ht="15.75">
      <c r="A218" s="65">
        <v>211</v>
      </c>
      <c r="B218" s="83">
        <f t="shared" si="19"/>
        <v>1148874337.4105434</v>
      </c>
      <c r="C218" s="82">
        <f t="shared" si="20"/>
        <v>5470830.1781454282</v>
      </c>
      <c r="D218" s="68">
        <f t="shared" si="22"/>
        <v>10339869.03669489</v>
      </c>
      <c r="E218" s="88">
        <f t="shared" si="21"/>
        <v>15810699.214840319</v>
      </c>
      <c r="F218" s="4"/>
    </row>
    <row r="219" spans="1:6" ht="15.75">
      <c r="A219" s="65">
        <v>212</v>
      </c>
      <c r="B219" s="83">
        <f t="shared" si="19"/>
        <v>1143403507.232398</v>
      </c>
      <c r="C219" s="82">
        <f t="shared" si="20"/>
        <v>5470830.1781454282</v>
      </c>
      <c r="D219" s="68">
        <f t="shared" si="22"/>
        <v>10290631.565091582</v>
      </c>
      <c r="E219" s="88">
        <f t="shared" si="21"/>
        <v>15761461.743237011</v>
      </c>
      <c r="F219" s="4"/>
    </row>
    <row r="220" spans="1:6" ht="15.75">
      <c r="A220" s="65">
        <v>213</v>
      </c>
      <c r="B220" s="83">
        <f t="shared" si="19"/>
        <v>1137932677.0542526</v>
      </c>
      <c r="C220" s="82">
        <f t="shared" si="20"/>
        <v>5470830.1781454282</v>
      </c>
      <c r="D220" s="68">
        <f t="shared" si="22"/>
        <v>10241394.093488274</v>
      </c>
      <c r="E220" s="88">
        <f t="shared" si="21"/>
        <v>15712224.271633703</v>
      </c>
      <c r="F220" s="4"/>
    </row>
    <row r="221" spans="1:6" ht="15.75">
      <c r="A221" s="65">
        <v>214</v>
      </c>
      <c r="B221" s="83">
        <f t="shared" si="19"/>
        <v>1132461846.8761072</v>
      </c>
      <c r="C221" s="82">
        <f t="shared" si="20"/>
        <v>5470830.1781454282</v>
      </c>
      <c r="D221" s="68">
        <f t="shared" si="22"/>
        <v>10192156.621884964</v>
      </c>
      <c r="E221" s="88">
        <f t="shared" si="21"/>
        <v>15662986.800030392</v>
      </c>
      <c r="F221" s="4"/>
    </row>
    <row r="222" spans="1:6" ht="15.75">
      <c r="A222" s="65">
        <v>215</v>
      </c>
      <c r="B222" s="83">
        <f t="shared" si="19"/>
        <v>1126991016.6979618</v>
      </c>
      <c r="C222" s="82">
        <f t="shared" si="20"/>
        <v>5470830.1781454282</v>
      </c>
      <c r="D222" s="68">
        <f t="shared" si="22"/>
        <v>10142919.150281657</v>
      </c>
      <c r="E222" s="88">
        <f t="shared" si="21"/>
        <v>15613749.328427084</v>
      </c>
      <c r="F222" s="4"/>
    </row>
    <row r="223" spans="1:6" ht="15.75">
      <c r="A223" s="65">
        <v>216</v>
      </c>
      <c r="B223" s="83">
        <f t="shared" ref="B223:B286" si="23">B222-C222</f>
        <v>1121520186.5198164</v>
      </c>
      <c r="C223" s="82">
        <f t="shared" si="20"/>
        <v>5470830.1781454282</v>
      </c>
      <c r="D223" s="68">
        <f t="shared" si="22"/>
        <v>10093681.678678347</v>
      </c>
      <c r="E223" s="88">
        <f t="shared" si="21"/>
        <v>15564511.856823776</v>
      </c>
      <c r="F223" s="4"/>
    </row>
    <row r="224" spans="1:6" ht="15.75">
      <c r="A224" s="65">
        <v>217</v>
      </c>
      <c r="B224" s="83">
        <f t="shared" si="23"/>
        <v>1116049356.341671</v>
      </c>
      <c r="C224" s="82">
        <f t="shared" si="20"/>
        <v>5470830.1781454282</v>
      </c>
      <c r="D224" s="68">
        <f t="shared" si="22"/>
        <v>10044444.207075039</v>
      </c>
      <c r="E224" s="88">
        <f t="shared" si="21"/>
        <v>15515274.385220468</v>
      </c>
      <c r="F224" s="4"/>
    </row>
    <row r="225" spans="1:6" ht="15.75">
      <c r="A225" s="65">
        <v>218</v>
      </c>
      <c r="B225" s="83">
        <f t="shared" si="23"/>
        <v>1110578526.1635256</v>
      </c>
      <c r="C225" s="82">
        <f t="shared" ref="C225:C288" si="24">$B$31/(B$1-23)</f>
        <v>5470830.1781454282</v>
      </c>
      <c r="D225" s="68">
        <f t="shared" si="22"/>
        <v>9995206.7354717311</v>
      </c>
      <c r="E225" s="88">
        <f t="shared" si="21"/>
        <v>15466036.91361716</v>
      </c>
      <c r="F225" s="4"/>
    </row>
    <row r="226" spans="1:6" ht="15.75">
      <c r="A226" s="65">
        <v>219</v>
      </c>
      <c r="B226" s="83">
        <f t="shared" si="23"/>
        <v>1105107695.9853802</v>
      </c>
      <c r="C226" s="82">
        <f t="shared" si="24"/>
        <v>5470830.1781454282</v>
      </c>
      <c r="D226" s="68">
        <f t="shared" si="22"/>
        <v>9945969.2638684213</v>
      </c>
      <c r="E226" s="88">
        <f t="shared" si="21"/>
        <v>15416799.442013849</v>
      </c>
      <c r="F226" s="4"/>
    </row>
    <row r="227" spans="1:6" ht="15.75">
      <c r="A227" s="65">
        <v>220</v>
      </c>
      <c r="B227" s="83">
        <f t="shared" si="23"/>
        <v>1099636865.8072348</v>
      </c>
      <c r="C227" s="82">
        <f t="shared" si="24"/>
        <v>5470830.1781454282</v>
      </c>
      <c r="D227" s="68">
        <f t="shared" si="22"/>
        <v>9896731.7922651116</v>
      </c>
      <c r="E227" s="88">
        <f t="shared" si="21"/>
        <v>15367561.970410541</v>
      </c>
      <c r="F227" s="4"/>
    </row>
    <row r="228" spans="1:6" ht="15.75">
      <c r="A228" s="65">
        <v>221</v>
      </c>
      <c r="B228" s="83">
        <f t="shared" si="23"/>
        <v>1094166035.6290894</v>
      </c>
      <c r="C228" s="82">
        <f t="shared" si="24"/>
        <v>5470830.1781454282</v>
      </c>
      <c r="D228" s="68">
        <f t="shared" si="22"/>
        <v>9847494.3206618037</v>
      </c>
      <c r="E228" s="88">
        <f t="shared" si="21"/>
        <v>15318324.498807233</v>
      </c>
      <c r="F228" s="4"/>
    </row>
    <row r="229" spans="1:6" ht="15.75">
      <c r="A229" s="65">
        <v>222</v>
      </c>
      <c r="B229" s="83">
        <f t="shared" si="23"/>
        <v>1088695205.4509439</v>
      </c>
      <c r="C229" s="82">
        <f t="shared" si="24"/>
        <v>5470830.1781454282</v>
      </c>
      <c r="D229" s="68">
        <f t="shared" si="22"/>
        <v>9798256.8490584958</v>
      </c>
      <c r="E229" s="88">
        <f t="shared" si="21"/>
        <v>15269087.027203925</v>
      </c>
      <c r="F229" s="4"/>
    </row>
    <row r="230" spans="1:6" ht="15.75">
      <c r="A230" s="65">
        <v>223</v>
      </c>
      <c r="B230" s="83">
        <f t="shared" si="23"/>
        <v>1083224375.2727985</v>
      </c>
      <c r="C230" s="82">
        <f t="shared" si="24"/>
        <v>5470830.1781454282</v>
      </c>
      <c r="D230" s="68">
        <f t="shared" si="22"/>
        <v>9749019.377455188</v>
      </c>
      <c r="E230" s="88">
        <f t="shared" si="21"/>
        <v>15219849.555600617</v>
      </c>
      <c r="F230" s="4"/>
    </row>
    <row r="231" spans="1:6" ht="15.75">
      <c r="A231" s="65">
        <v>224</v>
      </c>
      <c r="B231" s="83">
        <f t="shared" si="23"/>
        <v>1077753545.0946531</v>
      </c>
      <c r="C231" s="82">
        <f t="shared" si="24"/>
        <v>5470830.1781454282</v>
      </c>
      <c r="D231" s="68">
        <f t="shared" si="22"/>
        <v>9699781.9058518782</v>
      </c>
      <c r="E231" s="88">
        <f t="shared" si="21"/>
        <v>15170612.083997305</v>
      </c>
      <c r="F231" s="4"/>
    </row>
    <row r="232" spans="1:6" ht="15.75">
      <c r="A232" s="65">
        <v>225</v>
      </c>
      <c r="B232" s="83">
        <f t="shared" si="23"/>
        <v>1072282714.9165077</v>
      </c>
      <c r="C232" s="82">
        <f t="shared" si="24"/>
        <v>5470830.1781454282</v>
      </c>
      <c r="D232" s="68">
        <f t="shared" si="22"/>
        <v>9650544.4342485685</v>
      </c>
      <c r="E232" s="88">
        <f t="shared" si="21"/>
        <v>15121374.612393998</v>
      </c>
      <c r="F232" s="4"/>
    </row>
    <row r="233" spans="1:6" ht="15.75">
      <c r="A233" s="65">
        <v>226</v>
      </c>
      <c r="B233" s="83">
        <f t="shared" si="23"/>
        <v>1066811884.7383623</v>
      </c>
      <c r="C233" s="82">
        <f t="shared" si="24"/>
        <v>5470830.1781454282</v>
      </c>
      <c r="D233" s="68">
        <f t="shared" si="22"/>
        <v>9601306.9626452606</v>
      </c>
      <c r="E233" s="88">
        <f t="shared" si="21"/>
        <v>15072137.14079069</v>
      </c>
      <c r="F233" s="4"/>
    </row>
    <row r="234" spans="1:6" ht="15.75">
      <c r="A234" s="65">
        <v>227</v>
      </c>
      <c r="B234" s="83">
        <f t="shared" si="23"/>
        <v>1061341054.5602169</v>
      </c>
      <c r="C234" s="82">
        <f t="shared" si="24"/>
        <v>5470830.1781454282</v>
      </c>
      <c r="D234" s="68">
        <f t="shared" si="22"/>
        <v>9552069.4910419527</v>
      </c>
      <c r="E234" s="88">
        <f t="shared" si="21"/>
        <v>15022899.669187382</v>
      </c>
      <c r="F234" s="4"/>
    </row>
    <row r="235" spans="1:6" ht="15.75">
      <c r="A235" s="65">
        <v>228</v>
      </c>
      <c r="B235" s="83">
        <f t="shared" si="23"/>
        <v>1055870224.3820715</v>
      </c>
      <c r="C235" s="82">
        <f t="shared" si="24"/>
        <v>5470830.1781454282</v>
      </c>
      <c r="D235" s="68">
        <f t="shared" si="22"/>
        <v>9502832.019438643</v>
      </c>
      <c r="E235" s="88">
        <f t="shared" si="21"/>
        <v>14973662.19758407</v>
      </c>
      <c r="F235" s="4"/>
    </row>
    <row r="236" spans="1:6" ht="15.75">
      <c r="A236" s="65">
        <v>229</v>
      </c>
      <c r="B236" s="83">
        <f t="shared" si="23"/>
        <v>1050399394.2039261</v>
      </c>
      <c r="C236" s="82">
        <f t="shared" si="24"/>
        <v>5470830.1781454282</v>
      </c>
      <c r="D236" s="68">
        <f t="shared" si="22"/>
        <v>9453594.5478353351</v>
      </c>
      <c r="E236" s="88">
        <f t="shared" si="21"/>
        <v>14924424.725980762</v>
      </c>
      <c r="F236" s="4"/>
    </row>
    <row r="237" spans="1:6" ht="15.75">
      <c r="A237" s="65">
        <v>230</v>
      </c>
      <c r="B237" s="83">
        <f t="shared" si="23"/>
        <v>1044928564.0257807</v>
      </c>
      <c r="C237" s="82">
        <f t="shared" si="24"/>
        <v>5470830.1781454282</v>
      </c>
      <c r="D237" s="68">
        <f t="shared" si="22"/>
        <v>9404357.0762320254</v>
      </c>
      <c r="E237" s="88">
        <f t="shared" si="21"/>
        <v>14875187.254377455</v>
      </c>
      <c r="F237" s="4"/>
    </row>
    <row r="238" spans="1:6" ht="15.75">
      <c r="A238" s="65">
        <v>231</v>
      </c>
      <c r="B238" s="83">
        <f t="shared" si="23"/>
        <v>1039457733.8476353</v>
      </c>
      <c r="C238" s="82">
        <f t="shared" si="24"/>
        <v>5470830.1781454282</v>
      </c>
      <c r="D238" s="68">
        <f t="shared" si="22"/>
        <v>9355119.6046287175</v>
      </c>
      <c r="E238" s="88">
        <f t="shared" si="21"/>
        <v>14825949.782774147</v>
      </c>
      <c r="F238" s="4"/>
    </row>
    <row r="239" spans="1:6" ht="15.75">
      <c r="A239" s="65">
        <v>232</v>
      </c>
      <c r="B239" s="83">
        <f t="shared" si="23"/>
        <v>1033986903.6694899</v>
      </c>
      <c r="C239" s="82">
        <f t="shared" si="24"/>
        <v>5470830.1781454282</v>
      </c>
      <c r="D239" s="68">
        <f t="shared" si="22"/>
        <v>9305882.1330254097</v>
      </c>
      <c r="E239" s="88">
        <f t="shared" si="21"/>
        <v>14776712.311170839</v>
      </c>
      <c r="F239" s="4"/>
    </row>
    <row r="240" spans="1:6" ht="15.75">
      <c r="A240" s="65">
        <v>233</v>
      </c>
      <c r="B240" s="83">
        <f t="shared" si="23"/>
        <v>1028516073.4913445</v>
      </c>
      <c r="C240" s="82">
        <f t="shared" si="24"/>
        <v>5470830.1781454282</v>
      </c>
      <c r="D240" s="68">
        <f t="shared" si="22"/>
        <v>9256644.6614220999</v>
      </c>
      <c r="E240" s="88">
        <f t="shared" si="21"/>
        <v>14727474.839567527</v>
      </c>
      <c r="F240" s="4"/>
    </row>
    <row r="241" spans="1:6" ht="15.75">
      <c r="A241" s="65">
        <v>234</v>
      </c>
      <c r="B241" s="83">
        <f t="shared" si="23"/>
        <v>1023045243.313199</v>
      </c>
      <c r="C241" s="82">
        <f t="shared" si="24"/>
        <v>5470830.1781454282</v>
      </c>
      <c r="D241" s="68">
        <f t="shared" si="22"/>
        <v>9207407.1898187902</v>
      </c>
      <c r="E241" s="88">
        <f t="shared" si="21"/>
        <v>14678237.367964219</v>
      </c>
      <c r="F241" s="4"/>
    </row>
    <row r="242" spans="1:6" ht="15.75">
      <c r="A242" s="65">
        <v>235</v>
      </c>
      <c r="B242" s="83">
        <f t="shared" si="23"/>
        <v>1017574413.1350536</v>
      </c>
      <c r="C242" s="82">
        <f t="shared" si="24"/>
        <v>5470830.1781454282</v>
      </c>
      <c r="D242" s="68">
        <f t="shared" si="22"/>
        <v>9158169.7182154823</v>
      </c>
      <c r="E242" s="88">
        <f t="shared" si="21"/>
        <v>14628999.896360911</v>
      </c>
      <c r="F242" s="4"/>
    </row>
    <row r="243" spans="1:6" ht="15.75">
      <c r="A243" s="65">
        <v>236</v>
      </c>
      <c r="B243" s="83">
        <f t="shared" si="23"/>
        <v>1012103582.9569082</v>
      </c>
      <c r="C243" s="82">
        <f t="shared" si="24"/>
        <v>5470830.1781454282</v>
      </c>
      <c r="D243" s="68">
        <f t="shared" si="22"/>
        <v>9108932.2466121744</v>
      </c>
      <c r="E243" s="88">
        <f t="shared" si="21"/>
        <v>14579762.424757604</v>
      </c>
      <c r="F243" s="4"/>
    </row>
    <row r="244" spans="1:6" ht="15.75">
      <c r="A244" s="65">
        <v>237</v>
      </c>
      <c r="B244" s="83">
        <f t="shared" si="23"/>
        <v>1006632752.7787628</v>
      </c>
      <c r="C244" s="82">
        <f t="shared" si="24"/>
        <v>5470830.1781454282</v>
      </c>
      <c r="D244" s="68">
        <f t="shared" si="22"/>
        <v>9059694.7750088647</v>
      </c>
      <c r="E244" s="88">
        <f t="shared" si="21"/>
        <v>14530524.953154292</v>
      </c>
      <c r="F244" s="4"/>
    </row>
    <row r="245" spans="1:6" ht="15.75">
      <c r="A245" s="65">
        <v>238</v>
      </c>
      <c r="B245" s="83">
        <f t="shared" si="23"/>
        <v>1001161922.6006174</v>
      </c>
      <c r="C245" s="82">
        <f t="shared" si="24"/>
        <v>5470830.1781454282</v>
      </c>
      <c r="D245" s="68">
        <f t="shared" si="22"/>
        <v>9010457.3034055568</v>
      </c>
      <c r="E245" s="88">
        <f t="shared" si="21"/>
        <v>14481287.481550984</v>
      </c>
      <c r="F245" s="4"/>
    </row>
    <row r="246" spans="1:6" ht="15.75">
      <c r="A246" s="65">
        <v>239</v>
      </c>
      <c r="B246" s="83">
        <f t="shared" si="23"/>
        <v>995691092.422472</v>
      </c>
      <c r="C246" s="82">
        <f t="shared" si="24"/>
        <v>5470830.1781454282</v>
      </c>
      <c r="D246" s="68">
        <f t="shared" si="22"/>
        <v>8961219.8318022471</v>
      </c>
      <c r="E246" s="88">
        <f t="shared" si="21"/>
        <v>14432050.009947676</v>
      </c>
      <c r="F246" s="4"/>
    </row>
    <row r="247" spans="1:6" ht="15.75">
      <c r="A247" s="65">
        <v>240</v>
      </c>
      <c r="B247" s="83">
        <f t="shared" si="23"/>
        <v>990220262.24432659</v>
      </c>
      <c r="C247" s="82">
        <f t="shared" si="24"/>
        <v>5470830.1781454282</v>
      </c>
      <c r="D247" s="68">
        <f t="shared" si="22"/>
        <v>8911982.3601989392</v>
      </c>
      <c r="E247" s="88">
        <f t="shared" si="21"/>
        <v>14382812.538344368</v>
      </c>
      <c r="F247" s="4"/>
    </row>
    <row r="248" spans="1:6" ht="15.75">
      <c r="A248" s="65">
        <v>241</v>
      </c>
      <c r="B248" s="83">
        <f t="shared" si="23"/>
        <v>984749432.06618118</v>
      </c>
      <c r="C248" s="82">
        <f t="shared" si="24"/>
        <v>5470830.1781454282</v>
      </c>
      <c r="D248" s="68">
        <f t="shared" si="22"/>
        <v>8862744.8885956313</v>
      </c>
      <c r="E248" s="88">
        <f t="shared" si="21"/>
        <v>14333575.06674106</v>
      </c>
      <c r="F248" s="4"/>
    </row>
    <row r="249" spans="1:6" ht="15.75">
      <c r="A249" s="65">
        <v>242</v>
      </c>
      <c r="B249" s="83">
        <f t="shared" si="23"/>
        <v>979278601.88803577</v>
      </c>
      <c r="C249" s="82">
        <f t="shared" si="24"/>
        <v>5470830.1781454282</v>
      </c>
      <c r="D249" s="68">
        <f t="shared" si="22"/>
        <v>8813507.4169923216</v>
      </c>
      <c r="E249" s="88">
        <f t="shared" si="21"/>
        <v>14284337.595137749</v>
      </c>
      <c r="F249" s="4"/>
    </row>
    <row r="250" spans="1:6" ht="15.75">
      <c r="A250" s="65">
        <v>243</v>
      </c>
      <c r="B250" s="83">
        <f t="shared" si="23"/>
        <v>973807771.70989037</v>
      </c>
      <c r="C250" s="82">
        <f t="shared" si="24"/>
        <v>5470830.1781454282</v>
      </c>
      <c r="D250" s="68">
        <f t="shared" si="22"/>
        <v>8764269.9453890137</v>
      </c>
      <c r="E250" s="88">
        <f t="shared" si="21"/>
        <v>14235100.123534441</v>
      </c>
      <c r="F250" s="4"/>
    </row>
    <row r="251" spans="1:6" ht="15.75">
      <c r="A251" s="65">
        <v>244</v>
      </c>
      <c r="B251" s="83">
        <f t="shared" si="23"/>
        <v>968336941.53174496</v>
      </c>
      <c r="C251" s="82">
        <f t="shared" si="24"/>
        <v>5470830.1781454282</v>
      </c>
      <c r="D251" s="68">
        <f t="shared" si="22"/>
        <v>8715032.473785704</v>
      </c>
      <c r="E251" s="88">
        <f t="shared" si="21"/>
        <v>14185862.651931133</v>
      </c>
      <c r="F251" s="4"/>
    </row>
    <row r="252" spans="1:6" ht="15.75">
      <c r="A252" s="65">
        <v>245</v>
      </c>
      <c r="B252" s="83">
        <f t="shared" si="23"/>
        <v>962866111.35359955</v>
      </c>
      <c r="C252" s="82">
        <f t="shared" si="24"/>
        <v>5470830.1781454282</v>
      </c>
      <c r="D252" s="68">
        <f t="shared" si="22"/>
        <v>8665795.0021823961</v>
      </c>
      <c r="E252" s="88">
        <f t="shared" si="21"/>
        <v>14136625.180327825</v>
      </c>
      <c r="F252" s="4"/>
    </row>
    <row r="253" spans="1:6" ht="15.75">
      <c r="A253" s="65">
        <v>246</v>
      </c>
      <c r="B253" s="83">
        <f t="shared" si="23"/>
        <v>957395281.17545414</v>
      </c>
      <c r="C253" s="82">
        <f t="shared" si="24"/>
        <v>5470830.1781454282</v>
      </c>
      <c r="D253" s="68">
        <f t="shared" si="22"/>
        <v>8616557.5305790883</v>
      </c>
      <c r="E253" s="88">
        <f t="shared" si="21"/>
        <v>14087387.708724517</v>
      </c>
      <c r="F253" s="4"/>
    </row>
    <row r="254" spans="1:6" ht="15.75">
      <c r="A254" s="65">
        <v>247</v>
      </c>
      <c r="B254" s="83">
        <f t="shared" si="23"/>
        <v>951924450.99730873</v>
      </c>
      <c r="C254" s="82">
        <f t="shared" si="24"/>
        <v>5470830.1781454282</v>
      </c>
      <c r="D254" s="68">
        <f t="shared" si="22"/>
        <v>8567320.0589757785</v>
      </c>
      <c r="E254" s="88">
        <f t="shared" si="21"/>
        <v>14038150.237121206</v>
      </c>
      <c r="F254" s="4"/>
    </row>
    <row r="255" spans="1:6" ht="15.75">
      <c r="A255" s="65">
        <v>248</v>
      </c>
      <c r="B255" s="83">
        <f t="shared" si="23"/>
        <v>946453620.81916332</v>
      </c>
      <c r="C255" s="82">
        <f t="shared" si="24"/>
        <v>5470830.1781454282</v>
      </c>
      <c r="D255" s="68">
        <f t="shared" si="22"/>
        <v>8518082.5873724688</v>
      </c>
      <c r="E255" s="88">
        <f t="shared" si="21"/>
        <v>13988912.765517898</v>
      </c>
      <c r="F255" s="4"/>
    </row>
    <row r="256" spans="1:6" ht="15.75">
      <c r="A256" s="65">
        <v>249</v>
      </c>
      <c r="B256" s="83">
        <f t="shared" si="23"/>
        <v>940982790.64101791</v>
      </c>
      <c r="C256" s="82">
        <f t="shared" si="24"/>
        <v>5470830.1781454282</v>
      </c>
      <c r="D256" s="68">
        <f t="shared" si="22"/>
        <v>8468845.1157691609</v>
      </c>
      <c r="E256" s="88">
        <f t="shared" si="21"/>
        <v>13939675.29391459</v>
      </c>
      <c r="F256" s="4"/>
    </row>
    <row r="257" spans="1:6" ht="15.75">
      <c r="A257" s="65">
        <v>250</v>
      </c>
      <c r="B257" s="83">
        <f t="shared" si="23"/>
        <v>935511960.46287251</v>
      </c>
      <c r="C257" s="82">
        <f t="shared" si="24"/>
        <v>5470830.1781454282</v>
      </c>
      <c r="D257" s="68">
        <f t="shared" si="22"/>
        <v>8419607.644165853</v>
      </c>
      <c r="E257" s="88">
        <f t="shared" si="21"/>
        <v>13890437.822311282</v>
      </c>
      <c r="F257" s="4"/>
    </row>
    <row r="258" spans="1:6" ht="15.75">
      <c r="A258" s="65">
        <v>251</v>
      </c>
      <c r="B258" s="83">
        <f t="shared" si="23"/>
        <v>930041130.2847271</v>
      </c>
      <c r="C258" s="82">
        <f t="shared" si="24"/>
        <v>5470830.1781454282</v>
      </c>
      <c r="D258" s="68">
        <f t="shared" si="22"/>
        <v>8370370.1725625433</v>
      </c>
      <c r="E258" s="88">
        <f t="shared" si="21"/>
        <v>13841200.350707971</v>
      </c>
      <c r="F258" s="4"/>
    </row>
    <row r="259" spans="1:6" ht="15.75">
      <c r="A259" s="65">
        <v>252</v>
      </c>
      <c r="B259" s="83">
        <f t="shared" si="23"/>
        <v>924570300.10658169</v>
      </c>
      <c r="C259" s="82">
        <f t="shared" si="24"/>
        <v>5470830.1781454282</v>
      </c>
      <c r="D259" s="68">
        <f t="shared" si="22"/>
        <v>8321132.7009592354</v>
      </c>
      <c r="E259" s="88">
        <f t="shared" si="21"/>
        <v>13791962.879104663</v>
      </c>
      <c r="F259" s="4"/>
    </row>
    <row r="260" spans="1:6" ht="15.75">
      <c r="A260" s="65">
        <v>253</v>
      </c>
      <c r="B260" s="83">
        <f t="shared" si="23"/>
        <v>919099469.92843628</v>
      </c>
      <c r="C260" s="82">
        <f t="shared" si="24"/>
        <v>5470830.1781454282</v>
      </c>
      <c r="D260" s="68">
        <f t="shared" si="22"/>
        <v>8271895.2293559266</v>
      </c>
      <c r="E260" s="88">
        <f t="shared" si="21"/>
        <v>13742725.407501355</v>
      </c>
      <c r="F260" s="4"/>
    </row>
    <row r="261" spans="1:6" ht="15.75">
      <c r="A261" s="65">
        <v>254</v>
      </c>
      <c r="B261" s="83">
        <f t="shared" si="23"/>
        <v>913628639.75029087</v>
      </c>
      <c r="C261" s="82">
        <f t="shared" si="24"/>
        <v>5470830.1781454282</v>
      </c>
      <c r="D261" s="68">
        <f t="shared" si="22"/>
        <v>8222657.7577526169</v>
      </c>
      <c r="E261" s="88">
        <f t="shared" si="21"/>
        <v>13693487.935898045</v>
      </c>
      <c r="F261" s="4"/>
    </row>
    <row r="262" spans="1:6" ht="15.75">
      <c r="A262" s="65">
        <v>255</v>
      </c>
      <c r="B262" s="83">
        <f t="shared" si="23"/>
        <v>908157809.57214546</v>
      </c>
      <c r="C262" s="82">
        <f t="shared" si="24"/>
        <v>5470830.1781454282</v>
      </c>
      <c r="D262" s="68">
        <f t="shared" si="22"/>
        <v>8173420.286149309</v>
      </c>
      <c r="E262" s="88">
        <f t="shared" si="21"/>
        <v>13644250.464294737</v>
      </c>
      <c r="F262" s="4"/>
    </row>
    <row r="263" spans="1:6" ht="15.75">
      <c r="A263" s="65">
        <v>256</v>
      </c>
      <c r="B263" s="83">
        <f t="shared" si="23"/>
        <v>902686979.39400005</v>
      </c>
      <c r="C263" s="82">
        <f t="shared" si="24"/>
        <v>5470830.1781454282</v>
      </c>
      <c r="D263" s="68">
        <f t="shared" si="22"/>
        <v>8124182.8145460002</v>
      </c>
      <c r="E263" s="88">
        <f t="shared" ref="E263:E386" si="25">SUM(C263+D263)</f>
        <v>13595012.992691427</v>
      </c>
      <c r="F263" s="4"/>
    </row>
    <row r="264" spans="1:6" ht="15.75">
      <c r="A264" s="65">
        <v>257</v>
      </c>
      <c r="B264" s="83">
        <f t="shared" si="23"/>
        <v>897216149.21585464</v>
      </c>
      <c r="C264" s="82">
        <f t="shared" si="24"/>
        <v>5470830.1781454282</v>
      </c>
      <c r="D264" s="68">
        <f t="shared" si="22"/>
        <v>8074945.3429426914</v>
      </c>
      <c r="E264" s="88">
        <f t="shared" si="25"/>
        <v>13545775.52108812</v>
      </c>
      <c r="F264" s="4"/>
    </row>
    <row r="265" spans="1:6" ht="15.75">
      <c r="A265" s="65">
        <v>258</v>
      </c>
      <c r="B265" s="83">
        <f t="shared" si="23"/>
        <v>891745319.03770924</v>
      </c>
      <c r="C265" s="82">
        <f t="shared" si="24"/>
        <v>5470830.1781454282</v>
      </c>
      <c r="D265" s="68">
        <f t="shared" si="22"/>
        <v>8025707.8713393835</v>
      </c>
      <c r="E265" s="88">
        <f t="shared" si="25"/>
        <v>13496538.049484812</v>
      </c>
      <c r="F265" s="4"/>
    </row>
    <row r="266" spans="1:6" ht="15.75">
      <c r="A266" s="65">
        <v>259</v>
      </c>
      <c r="B266" s="83">
        <f t="shared" si="23"/>
        <v>886274488.85956383</v>
      </c>
      <c r="C266" s="82">
        <f t="shared" si="24"/>
        <v>5470830.1781454282</v>
      </c>
      <c r="D266" s="68">
        <f t="shared" si="22"/>
        <v>7976470.3997360738</v>
      </c>
      <c r="E266" s="88">
        <f t="shared" si="25"/>
        <v>13447300.577881502</v>
      </c>
      <c r="F266" s="4"/>
    </row>
    <row r="267" spans="1:6" ht="15.75">
      <c r="A267" s="65">
        <v>260</v>
      </c>
      <c r="B267" s="83">
        <f t="shared" si="23"/>
        <v>880803658.68141842</v>
      </c>
      <c r="C267" s="82">
        <f t="shared" si="24"/>
        <v>5470830.1781454282</v>
      </c>
      <c r="D267" s="68">
        <f t="shared" ref="D267:D390" si="26">IF(A267&lt;=$B$4,B267*$B$3/12,B267*$B$5/12)</f>
        <v>7927232.9281327659</v>
      </c>
      <c r="E267" s="88">
        <f t="shared" si="25"/>
        <v>13398063.106278194</v>
      </c>
      <c r="F267" s="4"/>
    </row>
    <row r="268" spans="1:6" ht="15.75">
      <c r="A268" s="65">
        <v>261</v>
      </c>
      <c r="B268" s="83">
        <f t="shared" si="23"/>
        <v>875332828.50327301</v>
      </c>
      <c r="C268" s="82">
        <f t="shared" si="24"/>
        <v>5470830.1781454282</v>
      </c>
      <c r="D268" s="68">
        <f t="shared" si="26"/>
        <v>7877995.4565294571</v>
      </c>
      <c r="E268" s="88">
        <f t="shared" si="25"/>
        <v>13348825.634674884</v>
      </c>
      <c r="F268" s="4"/>
    </row>
    <row r="269" spans="1:6" ht="15.75">
      <c r="A269" s="65">
        <v>262</v>
      </c>
      <c r="B269" s="83">
        <f t="shared" si="23"/>
        <v>869861998.3251276</v>
      </c>
      <c r="C269" s="82">
        <f t="shared" si="24"/>
        <v>5470830.1781454282</v>
      </c>
      <c r="D269" s="68">
        <f t="shared" si="26"/>
        <v>7828757.9849261483</v>
      </c>
      <c r="E269" s="88">
        <f t="shared" si="25"/>
        <v>13299588.163071577</v>
      </c>
      <c r="F269" s="4"/>
    </row>
    <row r="270" spans="1:6" ht="15.75">
      <c r="A270" s="65">
        <v>263</v>
      </c>
      <c r="B270" s="83">
        <f t="shared" si="23"/>
        <v>864391168.14698219</v>
      </c>
      <c r="C270" s="82">
        <f t="shared" si="24"/>
        <v>5470830.1781454282</v>
      </c>
      <c r="D270" s="68">
        <f t="shared" si="26"/>
        <v>7779520.5133228404</v>
      </c>
      <c r="E270" s="88">
        <f t="shared" si="25"/>
        <v>13250350.691468269</v>
      </c>
      <c r="F270" s="4"/>
    </row>
    <row r="271" spans="1:6" ht="15.75">
      <c r="A271" s="65">
        <v>264</v>
      </c>
      <c r="B271" s="83">
        <f t="shared" si="23"/>
        <v>858920337.96883678</v>
      </c>
      <c r="C271" s="82">
        <f t="shared" si="24"/>
        <v>5470830.1781454282</v>
      </c>
      <c r="D271" s="68">
        <f t="shared" si="26"/>
        <v>7730283.0417195307</v>
      </c>
      <c r="E271" s="88">
        <f t="shared" si="25"/>
        <v>13201113.219864959</v>
      </c>
      <c r="F271" s="4"/>
    </row>
    <row r="272" spans="1:6" ht="15.75">
      <c r="A272" s="65">
        <v>265</v>
      </c>
      <c r="B272" s="83">
        <f t="shared" si="23"/>
        <v>853449507.79069138</v>
      </c>
      <c r="C272" s="82">
        <f t="shared" si="24"/>
        <v>5470830.1781454282</v>
      </c>
      <c r="D272" s="68">
        <f t="shared" si="26"/>
        <v>7681045.5701162219</v>
      </c>
      <c r="E272" s="88">
        <f t="shared" si="25"/>
        <v>13151875.748261649</v>
      </c>
      <c r="F272" s="4"/>
    </row>
    <row r="273" spans="1:6" ht="15.75">
      <c r="A273" s="65">
        <v>266</v>
      </c>
      <c r="B273" s="83">
        <f t="shared" si="23"/>
        <v>847978677.61254597</v>
      </c>
      <c r="C273" s="82">
        <f t="shared" si="24"/>
        <v>5470830.1781454282</v>
      </c>
      <c r="D273" s="68">
        <f t="shared" si="26"/>
        <v>7631808.098512914</v>
      </c>
      <c r="E273" s="88">
        <f t="shared" si="25"/>
        <v>13102638.276658341</v>
      </c>
      <c r="F273" s="4"/>
    </row>
    <row r="274" spans="1:6" ht="15.75">
      <c r="A274" s="65">
        <v>267</v>
      </c>
      <c r="B274" s="83">
        <f t="shared" si="23"/>
        <v>842507847.43440056</v>
      </c>
      <c r="C274" s="82">
        <f t="shared" si="24"/>
        <v>5470830.1781454282</v>
      </c>
      <c r="D274" s="68">
        <f t="shared" si="26"/>
        <v>7582570.6269096052</v>
      </c>
      <c r="E274" s="88">
        <f t="shared" si="25"/>
        <v>13053400.805055033</v>
      </c>
      <c r="F274" s="4"/>
    </row>
    <row r="275" spans="1:6" ht="15.75">
      <c r="A275" s="65">
        <v>268</v>
      </c>
      <c r="B275" s="83">
        <f t="shared" si="23"/>
        <v>837037017.25625515</v>
      </c>
      <c r="C275" s="82">
        <f t="shared" si="24"/>
        <v>5470830.1781454282</v>
      </c>
      <c r="D275" s="68">
        <f t="shared" si="26"/>
        <v>7533333.1553062955</v>
      </c>
      <c r="E275" s="88">
        <f t="shared" si="25"/>
        <v>13004163.333451724</v>
      </c>
      <c r="F275" s="4"/>
    </row>
    <row r="276" spans="1:6" ht="15.75">
      <c r="A276" s="65">
        <v>269</v>
      </c>
      <c r="B276" s="83">
        <f t="shared" si="23"/>
        <v>831566187.07810974</v>
      </c>
      <c r="C276" s="82">
        <f t="shared" si="24"/>
        <v>5470830.1781454282</v>
      </c>
      <c r="D276" s="68">
        <f t="shared" si="26"/>
        <v>7484095.6837029876</v>
      </c>
      <c r="E276" s="88">
        <f t="shared" si="25"/>
        <v>12954925.861848416</v>
      </c>
      <c r="F276" s="4"/>
    </row>
    <row r="277" spans="1:6" ht="15.75">
      <c r="A277" s="65">
        <v>270</v>
      </c>
      <c r="B277" s="83">
        <f t="shared" si="23"/>
        <v>826095356.89996433</v>
      </c>
      <c r="C277" s="82">
        <f t="shared" si="24"/>
        <v>5470830.1781454282</v>
      </c>
      <c r="D277" s="68">
        <f t="shared" si="26"/>
        <v>7434858.2120996788</v>
      </c>
      <c r="E277" s="88">
        <f t="shared" si="25"/>
        <v>12905688.390245106</v>
      </c>
      <c r="F277" s="4"/>
    </row>
    <row r="278" spans="1:6" ht="15.75">
      <c r="A278" s="65">
        <v>271</v>
      </c>
      <c r="B278" s="83">
        <f t="shared" si="23"/>
        <v>820624526.72181892</v>
      </c>
      <c r="C278" s="82">
        <f t="shared" si="24"/>
        <v>5470830.1781454282</v>
      </c>
      <c r="D278" s="68">
        <f t="shared" si="26"/>
        <v>7385620.74049637</v>
      </c>
      <c r="E278" s="88">
        <f t="shared" si="25"/>
        <v>12856450.918641798</v>
      </c>
      <c r="F278" s="4"/>
    </row>
    <row r="279" spans="1:6" ht="15.75">
      <c r="A279" s="65">
        <v>272</v>
      </c>
      <c r="B279" s="83">
        <f t="shared" si="23"/>
        <v>815153696.54367352</v>
      </c>
      <c r="C279" s="82">
        <f t="shared" si="24"/>
        <v>5470830.1781454282</v>
      </c>
      <c r="D279" s="68">
        <f t="shared" si="26"/>
        <v>7336383.2688930621</v>
      </c>
      <c r="E279" s="88">
        <f t="shared" si="25"/>
        <v>12807213.44703849</v>
      </c>
      <c r="F279" s="4"/>
    </row>
    <row r="280" spans="1:6" ht="15.75">
      <c r="A280" s="65">
        <v>273</v>
      </c>
      <c r="B280" s="83">
        <f t="shared" si="23"/>
        <v>809682866.36552811</v>
      </c>
      <c r="C280" s="82">
        <f t="shared" si="24"/>
        <v>5470830.1781454282</v>
      </c>
      <c r="D280" s="68">
        <f t="shared" si="26"/>
        <v>7287145.7972897524</v>
      </c>
      <c r="E280" s="88">
        <f t="shared" si="25"/>
        <v>12757975.975435181</v>
      </c>
      <c r="F280" s="4"/>
    </row>
    <row r="281" spans="1:6" ht="15.75">
      <c r="A281" s="65">
        <v>274</v>
      </c>
      <c r="B281" s="83">
        <f t="shared" si="23"/>
        <v>804212036.1873827</v>
      </c>
      <c r="C281" s="82">
        <f t="shared" si="24"/>
        <v>5470830.1781454282</v>
      </c>
      <c r="D281" s="68">
        <f t="shared" si="26"/>
        <v>7237908.3256864436</v>
      </c>
      <c r="E281" s="88">
        <f t="shared" si="25"/>
        <v>12708738.503831871</v>
      </c>
      <c r="F281" s="4"/>
    </row>
    <row r="282" spans="1:6" ht="15.75">
      <c r="A282" s="65">
        <v>275</v>
      </c>
      <c r="B282" s="83">
        <f t="shared" si="23"/>
        <v>798741206.00923729</v>
      </c>
      <c r="C282" s="82">
        <f t="shared" si="24"/>
        <v>5470830.1781454282</v>
      </c>
      <c r="D282" s="68">
        <f t="shared" si="26"/>
        <v>7188670.8540831357</v>
      </c>
      <c r="E282" s="88">
        <f t="shared" si="25"/>
        <v>12659501.032228563</v>
      </c>
      <c r="F282" s="4"/>
    </row>
    <row r="283" spans="1:6" ht="15.75">
      <c r="A283" s="65">
        <v>276</v>
      </c>
      <c r="B283" s="83">
        <f t="shared" si="23"/>
        <v>793270375.83109188</v>
      </c>
      <c r="C283" s="82">
        <f t="shared" si="24"/>
        <v>5470830.1781454282</v>
      </c>
      <c r="D283" s="68">
        <f t="shared" si="26"/>
        <v>7139433.3824798269</v>
      </c>
      <c r="E283" s="88">
        <f t="shared" si="25"/>
        <v>12610263.560625255</v>
      </c>
      <c r="F283" s="4"/>
    </row>
    <row r="284" spans="1:6" ht="15.75">
      <c r="A284" s="65">
        <v>277</v>
      </c>
      <c r="B284" s="83">
        <f t="shared" si="23"/>
        <v>787799545.65294647</v>
      </c>
      <c r="C284" s="82">
        <f t="shared" si="24"/>
        <v>5470830.1781454282</v>
      </c>
      <c r="D284" s="68">
        <f t="shared" si="26"/>
        <v>7090195.910876519</v>
      </c>
      <c r="E284" s="88">
        <f t="shared" si="25"/>
        <v>12561026.089021947</v>
      </c>
      <c r="F284" s="4"/>
    </row>
    <row r="285" spans="1:6" ht="15.75">
      <c r="A285" s="65">
        <v>278</v>
      </c>
      <c r="B285" s="83">
        <f t="shared" si="23"/>
        <v>782328715.47480106</v>
      </c>
      <c r="C285" s="82">
        <f t="shared" si="24"/>
        <v>5470830.1781454282</v>
      </c>
      <c r="D285" s="68">
        <f t="shared" si="26"/>
        <v>7040958.4392732093</v>
      </c>
      <c r="E285" s="88">
        <f t="shared" si="25"/>
        <v>12511788.617418637</v>
      </c>
      <c r="F285" s="4"/>
    </row>
    <row r="286" spans="1:6" ht="15.75">
      <c r="A286" s="65">
        <v>279</v>
      </c>
      <c r="B286" s="83">
        <f t="shared" si="23"/>
        <v>776857885.29665565</v>
      </c>
      <c r="C286" s="82">
        <f t="shared" si="24"/>
        <v>5470830.1781454282</v>
      </c>
      <c r="D286" s="68">
        <f t="shared" si="26"/>
        <v>6991720.9676699005</v>
      </c>
      <c r="E286" s="88">
        <f t="shared" si="25"/>
        <v>12462551.145815328</v>
      </c>
      <c r="F286" s="4"/>
    </row>
    <row r="287" spans="1:6" ht="15.75">
      <c r="A287" s="65">
        <v>280</v>
      </c>
      <c r="B287" s="83">
        <f t="shared" ref="B287:B330" si="27">B286-C286</f>
        <v>771387055.11851025</v>
      </c>
      <c r="C287" s="82">
        <f t="shared" si="24"/>
        <v>5470830.1781454282</v>
      </c>
      <c r="D287" s="68">
        <f t="shared" si="26"/>
        <v>6942483.4960665926</v>
      </c>
      <c r="E287" s="88">
        <f t="shared" si="25"/>
        <v>12413313.67421202</v>
      </c>
      <c r="F287" s="4"/>
    </row>
    <row r="288" spans="1:6" ht="15.75">
      <c r="A288" s="65">
        <v>281</v>
      </c>
      <c r="B288" s="83">
        <f t="shared" si="27"/>
        <v>765916224.94036484</v>
      </c>
      <c r="C288" s="82">
        <f t="shared" si="24"/>
        <v>5470830.1781454282</v>
      </c>
      <c r="D288" s="68">
        <f t="shared" si="26"/>
        <v>6893246.0244632838</v>
      </c>
      <c r="E288" s="88">
        <f t="shared" si="25"/>
        <v>12364076.202608712</v>
      </c>
      <c r="F288" s="4"/>
    </row>
    <row r="289" spans="1:6" ht="15.75">
      <c r="A289" s="65">
        <v>282</v>
      </c>
      <c r="B289" s="83">
        <f t="shared" si="27"/>
        <v>760445394.76221943</v>
      </c>
      <c r="C289" s="82">
        <f t="shared" ref="C289:C352" si="28">$B$31/(B$1-23)</f>
        <v>5470830.1781454282</v>
      </c>
      <c r="D289" s="68">
        <f t="shared" si="26"/>
        <v>6844008.5528599741</v>
      </c>
      <c r="E289" s="88">
        <f t="shared" si="25"/>
        <v>12314838.731005402</v>
      </c>
      <c r="F289" s="4"/>
    </row>
    <row r="290" spans="1:6" ht="15.75">
      <c r="A290" s="65">
        <v>283</v>
      </c>
      <c r="B290" s="83">
        <f t="shared" si="27"/>
        <v>754974564.58407402</v>
      </c>
      <c r="C290" s="82">
        <f t="shared" si="28"/>
        <v>5470830.1781454282</v>
      </c>
      <c r="D290" s="68">
        <f t="shared" si="26"/>
        <v>6794771.0812566662</v>
      </c>
      <c r="E290" s="88">
        <f t="shared" si="25"/>
        <v>12265601.259402094</v>
      </c>
      <c r="F290" s="4"/>
    </row>
    <row r="291" spans="1:6" ht="15.75">
      <c r="A291" s="65">
        <v>284</v>
      </c>
      <c r="B291" s="83">
        <f t="shared" si="27"/>
        <v>749503734.40592861</v>
      </c>
      <c r="C291" s="82">
        <f t="shared" si="28"/>
        <v>5470830.1781454282</v>
      </c>
      <c r="D291" s="68">
        <f t="shared" si="26"/>
        <v>6745533.6096533574</v>
      </c>
      <c r="E291" s="88">
        <f t="shared" si="25"/>
        <v>12216363.787798785</v>
      </c>
      <c r="F291" s="4"/>
    </row>
    <row r="292" spans="1:6" ht="15.75">
      <c r="A292" s="65">
        <v>285</v>
      </c>
      <c r="B292" s="83">
        <f t="shared" si="27"/>
        <v>744032904.2277832</v>
      </c>
      <c r="C292" s="82">
        <f t="shared" si="28"/>
        <v>5470830.1781454282</v>
      </c>
      <c r="D292" s="68">
        <f t="shared" si="26"/>
        <v>6696296.1380500486</v>
      </c>
      <c r="E292" s="88">
        <f t="shared" si="25"/>
        <v>12167126.316195477</v>
      </c>
      <c r="F292" s="4"/>
    </row>
    <row r="293" spans="1:6" ht="15.75">
      <c r="A293" s="65">
        <v>286</v>
      </c>
      <c r="B293" s="83">
        <f t="shared" si="27"/>
        <v>738562074.04963779</v>
      </c>
      <c r="C293" s="82">
        <f t="shared" si="28"/>
        <v>5470830.1781454282</v>
      </c>
      <c r="D293" s="68">
        <f t="shared" si="26"/>
        <v>6647058.6664467407</v>
      </c>
      <c r="E293" s="88">
        <f t="shared" si="25"/>
        <v>12117888.844592169</v>
      </c>
      <c r="F293" s="4"/>
    </row>
    <row r="294" spans="1:6" ht="15.75">
      <c r="A294" s="65">
        <v>287</v>
      </c>
      <c r="B294" s="83">
        <f t="shared" si="27"/>
        <v>733091243.87149239</v>
      </c>
      <c r="C294" s="82">
        <f t="shared" si="28"/>
        <v>5470830.1781454282</v>
      </c>
      <c r="D294" s="68">
        <f t="shared" si="26"/>
        <v>6597821.194843431</v>
      </c>
      <c r="E294" s="88">
        <f t="shared" si="25"/>
        <v>12068651.372988859</v>
      </c>
      <c r="F294" s="4"/>
    </row>
    <row r="295" spans="1:6" ht="15.75">
      <c r="A295" s="65">
        <v>288</v>
      </c>
      <c r="B295" s="83">
        <f t="shared" si="27"/>
        <v>727620413.69334698</v>
      </c>
      <c r="C295" s="82">
        <f t="shared" si="28"/>
        <v>5470830.1781454282</v>
      </c>
      <c r="D295" s="68">
        <f t="shared" si="26"/>
        <v>6548583.7232401222</v>
      </c>
      <c r="E295" s="88">
        <f t="shared" si="25"/>
        <v>12019413.901385549</v>
      </c>
      <c r="F295" s="4"/>
    </row>
    <row r="296" spans="1:6" ht="15.75">
      <c r="A296" s="65">
        <v>289</v>
      </c>
      <c r="B296" s="83">
        <f t="shared" si="27"/>
        <v>722149583.51520157</v>
      </c>
      <c r="C296" s="82">
        <f t="shared" si="28"/>
        <v>5470830.1781454282</v>
      </c>
      <c r="D296" s="68">
        <f t="shared" si="26"/>
        <v>6499346.2516368143</v>
      </c>
      <c r="E296" s="88">
        <f t="shared" si="25"/>
        <v>11970176.429782242</v>
      </c>
      <c r="F296" s="4"/>
    </row>
    <row r="297" spans="1:6" ht="15.75">
      <c r="A297" s="65">
        <v>290</v>
      </c>
      <c r="B297" s="83">
        <f t="shared" si="27"/>
        <v>716678753.33705616</v>
      </c>
      <c r="C297" s="82">
        <f t="shared" si="28"/>
        <v>5470830.1781454282</v>
      </c>
      <c r="D297" s="68">
        <f t="shared" si="26"/>
        <v>6450108.7800335055</v>
      </c>
      <c r="E297" s="88">
        <f t="shared" si="25"/>
        <v>11920938.958178934</v>
      </c>
      <c r="F297" s="4"/>
    </row>
    <row r="298" spans="1:6" ht="15.75">
      <c r="A298" s="65">
        <v>291</v>
      </c>
      <c r="B298" s="83">
        <f t="shared" si="27"/>
        <v>711207923.15891075</v>
      </c>
      <c r="C298" s="82">
        <f t="shared" si="28"/>
        <v>5470830.1781454282</v>
      </c>
      <c r="D298" s="68">
        <f t="shared" si="26"/>
        <v>6400871.3084301958</v>
      </c>
      <c r="E298" s="88">
        <f t="shared" si="25"/>
        <v>11871701.486575624</v>
      </c>
      <c r="F298" s="4"/>
    </row>
    <row r="299" spans="1:6" ht="15.75">
      <c r="A299" s="65">
        <v>292</v>
      </c>
      <c r="B299" s="83">
        <f t="shared" si="27"/>
        <v>705737092.98076534</v>
      </c>
      <c r="C299" s="82">
        <f t="shared" si="28"/>
        <v>5470830.1781454282</v>
      </c>
      <c r="D299" s="68">
        <f t="shared" si="26"/>
        <v>6351633.8368268879</v>
      </c>
      <c r="E299" s="88">
        <f t="shared" si="25"/>
        <v>11822464.014972316</v>
      </c>
      <c r="F299" s="4"/>
    </row>
    <row r="300" spans="1:6" ht="15.75">
      <c r="A300" s="65">
        <v>293</v>
      </c>
      <c r="B300" s="83">
        <f t="shared" si="27"/>
        <v>700266262.80261993</v>
      </c>
      <c r="C300" s="82">
        <f t="shared" si="28"/>
        <v>5470830.1781454282</v>
      </c>
      <c r="D300" s="68">
        <f t="shared" si="26"/>
        <v>6302396.3652235791</v>
      </c>
      <c r="E300" s="88">
        <f t="shared" si="25"/>
        <v>11773226.543369006</v>
      </c>
      <c r="F300" s="4"/>
    </row>
    <row r="301" spans="1:6" ht="15.75">
      <c r="A301" s="65">
        <v>294</v>
      </c>
      <c r="B301" s="83">
        <f t="shared" si="27"/>
        <v>694795432.62447453</v>
      </c>
      <c r="C301" s="82">
        <f t="shared" si="28"/>
        <v>5470830.1781454282</v>
      </c>
      <c r="D301" s="68">
        <f t="shared" si="26"/>
        <v>6253158.8936202712</v>
      </c>
      <c r="E301" s="88">
        <f t="shared" si="25"/>
        <v>11723989.071765698</v>
      </c>
      <c r="F301" s="4"/>
    </row>
    <row r="302" spans="1:6" ht="15.75">
      <c r="A302" s="65">
        <v>295</v>
      </c>
      <c r="B302" s="83">
        <f t="shared" si="27"/>
        <v>689324602.44632912</v>
      </c>
      <c r="C302" s="82">
        <f t="shared" si="28"/>
        <v>5470830.1781454282</v>
      </c>
      <c r="D302" s="68">
        <f t="shared" si="26"/>
        <v>6203921.4220169624</v>
      </c>
      <c r="E302" s="88">
        <f t="shared" si="25"/>
        <v>11674751.600162391</v>
      </c>
      <c r="F302" s="4"/>
    </row>
    <row r="303" spans="1:6" ht="15.75">
      <c r="A303" s="65">
        <v>296</v>
      </c>
      <c r="B303" s="83">
        <f t="shared" si="27"/>
        <v>683853772.26818371</v>
      </c>
      <c r="C303" s="82">
        <f t="shared" si="28"/>
        <v>5470830.1781454282</v>
      </c>
      <c r="D303" s="68">
        <f t="shared" si="26"/>
        <v>6154683.9504136527</v>
      </c>
      <c r="E303" s="88">
        <f t="shared" si="25"/>
        <v>11625514.128559081</v>
      </c>
      <c r="F303" s="4"/>
    </row>
    <row r="304" spans="1:6" ht="15.75">
      <c r="A304" s="65">
        <v>297</v>
      </c>
      <c r="B304" s="83">
        <f t="shared" si="27"/>
        <v>678382942.0900383</v>
      </c>
      <c r="C304" s="82">
        <f t="shared" si="28"/>
        <v>5470830.1781454282</v>
      </c>
      <c r="D304" s="68">
        <f t="shared" si="26"/>
        <v>6105446.4788103448</v>
      </c>
      <c r="E304" s="88">
        <f t="shared" si="25"/>
        <v>11576276.656955773</v>
      </c>
      <c r="F304" s="4"/>
    </row>
    <row r="305" spans="1:6" ht="15.75">
      <c r="A305" s="65">
        <v>298</v>
      </c>
      <c r="B305" s="83">
        <f t="shared" si="27"/>
        <v>672912111.91189289</v>
      </c>
      <c r="C305" s="82">
        <f t="shared" si="28"/>
        <v>5470830.1781454282</v>
      </c>
      <c r="D305" s="68">
        <f t="shared" si="26"/>
        <v>6056209.007207036</v>
      </c>
      <c r="E305" s="88">
        <f t="shared" si="25"/>
        <v>11527039.185352463</v>
      </c>
      <c r="F305" s="4"/>
    </row>
    <row r="306" spans="1:6" ht="15.75">
      <c r="A306" s="65">
        <v>299</v>
      </c>
      <c r="B306" s="83">
        <f t="shared" si="27"/>
        <v>667441281.73374748</v>
      </c>
      <c r="C306" s="82">
        <f t="shared" si="28"/>
        <v>5470830.1781454282</v>
      </c>
      <c r="D306" s="68">
        <f t="shared" si="26"/>
        <v>6006971.5356037272</v>
      </c>
      <c r="E306" s="88">
        <f t="shared" si="25"/>
        <v>11477801.713749155</v>
      </c>
      <c r="F306" s="4"/>
    </row>
    <row r="307" spans="1:6" ht="15.75">
      <c r="A307" s="65">
        <v>300</v>
      </c>
      <c r="B307" s="83">
        <f t="shared" si="27"/>
        <v>661970451.55560207</v>
      </c>
      <c r="C307" s="82">
        <f t="shared" si="28"/>
        <v>5470830.1781454282</v>
      </c>
      <c r="D307" s="68">
        <f t="shared" si="26"/>
        <v>5957734.0640004193</v>
      </c>
      <c r="E307" s="88">
        <f t="shared" si="25"/>
        <v>11428564.242145848</v>
      </c>
      <c r="F307" s="4"/>
    </row>
    <row r="308" spans="1:6" ht="15.75">
      <c r="A308" s="65">
        <v>301</v>
      </c>
      <c r="B308" s="83">
        <f t="shared" si="27"/>
        <v>656499621.37745667</v>
      </c>
      <c r="C308" s="82">
        <f t="shared" si="28"/>
        <v>5470830.1781454282</v>
      </c>
      <c r="D308" s="68">
        <f t="shared" si="26"/>
        <v>5908496.5923971096</v>
      </c>
      <c r="E308" s="88">
        <f t="shared" si="25"/>
        <v>11379326.770542538</v>
      </c>
      <c r="F308" s="4"/>
    </row>
    <row r="309" spans="1:6" ht="15.75">
      <c r="A309" s="65">
        <v>302</v>
      </c>
      <c r="B309" s="83">
        <f t="shared" si="27"/>
        <v>651028791.19931126</v>
      </c>
      <c r="C309" s="82">
        <f t="shared" si="28"/>
        <v>5470830.1781454282</v>
      </c>
      <c r="D309" s="68">
        <f t="shared" si="26"/>
        <v>5859259.1207938008</v>
      </c>
      <c r="E309" s="88">
        <f t="shared" si="25"/>
        <v>11330089.298939228</v>
      </c>
      <c r="F309" s="4"/>
    </row>
    <row r="310" spans="1:6" ht="15.75">
      <c r="A310" s="65">
        <v>303</v>
      </c>
      <c r="B310" s="83">
        <f t="shared" si="27"/>
        <v>645557961.02116585</v>
      </c>
      <c r="C310" s="82">
        <f t="shared" si="28"/>
        <v>5470830.1781454282</v>
      </c>
      <c r="D310" s="68">
        <f t="shared" si="26"/>
        <v>5810021.6491904929</v>
      </c>
      <c r="E310" s="88">
        <f t="shared" si="25"/>
        <v>11280851.82733592</v>
      </c>
      <c r="F310" s="4"/>
    </row>
    <row r="311" spans="1:6" ht="15.75">
      <c r="A311" s="65">
        <v>304</v>
      </c>
      <c r="B311" s="83">
        <f t="shared" si="27"/>
        <v>640087130.84302044</v>
      </c>
      <c r="C311" s="82">
        <f t="shared" si="28"/>
        <v>5470830.1781454282</v>
      </c>
      <c r="D311" s="68">
        <f t="shared" si="26"/>
        <v>5760784.1775871841</v>
      </c>
      <c r="E311" s="88">
        <f t="shared" si="25"/>
        <v>11231614.355732612</v>
      </c>
      <c r="F311" s="4"/>
    </row>
    <row r="312" spans="1:6" ht="15.75">
      <c r="A312" s="65">
        <v>305</v>
      </c>
      <c r="B312" s="83">
        <f t="shared" si="27"/>
        <v>634616300.66487503</v>
      </c>
      <c r="C312" s="82">
        <f t="shared" si="28"/>
        <v>5470830.1781454282</v>
      </c>
      <c r="D312" s="68">
        <f t="shared" si="26"/>
        <v>5711546.7059838744</v>
      </c>
      <c r="E312" s="88">
        <f t="shared" si="25"/>
        <v>11182376.884129303</v>
      </c>
      <c r="F312" s="4"/>
    </row>
    <row r="313" spans="1:6" ht="15.75">
      <c r="A313" s="65">
        <v>306</v>
      </c>
      <c r="B313" s="83">
        <f t="shared" si="27"/>
        <v>629145470.48672962</v>
      </c>
      <c r="C313" s="82">
        <f t="shared" si="28"/>
        <v>5470830.1781454282</v>
      </c>
      <c r="D313" s="68">
        <f t="shared" si="26"/>
        <v>5662309.2343805665</v>
      </c>
      <c r="E313" s="88">
        <f t="shared" si="25"/>
        <v>11133139.412525995</v>
      </c>
      <c r="F313" s="4"/>
    </row>
    <row r="314" spans="1:6" ht="15.75">
      <c r="A314" s="65">
        <v>307</v>
      </c>
      <c r="B314" s="83">
        <f t="shared" si="27"/>
        <v>623674640.30858421</v>
      </c>
      <c r="C314" s="82">
        <f t="shared" si="28"/>
        <v>5470830.1781454282</v>
      </c>
      <c r="D314" s="68">
        <f t="shared" si="26"/>
        <v>5613071.7627772577</v>
      </c>
      <c r="E314" s="88">
        <f t="shared" si="25"/>
        <v>11083901.940922685</v>
      </c>
      <c r="F314" s="4"/>
    </row>
    <row r="315" spans="1:6" ht="15.75">
      <c r="A315" s="65">
        <v>308</v>
      </c>
      <c r="B315" s="83">
        <f t="shared" si="27"/>
        <v>618203810.1304388</v>
      </c>
      <c r="C315" s="82">
        <f t="shared" si="28"/>
        <v>5470830.1781454282</v>
      </c>
      <c r="D315" s="68">
        <f t="shared" si="26"/>
        <v>5563834.2911739489</v>
      </c>
      <c r="E315" s="88">
        <f t="shared" si="25"/>
        <v>11034664.469319377</v>
      </c>
      <c r="F315" s="4"/>
    </row>
    <row r="316" spans="1:6" ht="15.75">
      <c r="A316" s="65">
        <v>309</v>
      </c>
      <c r="B316" s="83">
        <f t="shared" si="27"/>
        <v>612732979.9522934</v>
      </c>
      <c r="C316" s="82">
        <f t="shared" si="28"/>
        <v>5470830.1781454282</v>
      </c>
      <c r="D316" s="68">
        <f t="shared" si="26"/>
        <v>5514596.819570641</v>
      </c>
      <c r="E316" s="88">
        <f t="shared" si="25"/>
        <v>10985426.997716069</v>
      </c>
      <c r="F316" s="4"/>
    </row>
    <row r="317" spans="1:6" ht="15.75">
      <c r="A317" s="65">
        <v>310</v>
      </c>
      <c r="B317" s="83">
        <f t="shared" si="27"/>
        <v>607262149.77414799</v>
      </c>
      <c r="C317" s="82">
        <f t="shared" si="28"/>
        <v>5470830.1781454282</v>
      </c>
      <c r="D317" s="68">
        <f t="shared" si="26"/>
        <v>5465359.3479673313</v>
      </c>
      <c r="E317" s="88">
        <f t="shared" si="25"/>
        <v>10936189.526112759</v>
      </c>
      <c r="F317" s="4"/>
    </row>
    <row r="318" spans="1:6" ht="15.75">
      <c r="A318" s="65">
        <v>311</v>
      </c>
      <c r="B318" s="83">
        <f t="shared" si="27"/>
        <v>601791319.59600258</v>
      </c>
      <c r="C318" s="82">
        <f t="shared" si="28"/>
        <v>5470830.1781454282</v>
      </c>
      <c r="D318" s="68">
        <f t="shared" si="26"/>
        <v>5416121.8763640234</v>
      </c>
      <c r="E318" s="88">
        <f t="shared" si="25"/>
        <v>10886952.054509452</v>
      </c>
      <c r="F318" s="4"/>
    </row>
    <row r="319" spans="1:6" ht="15.75">
      <c r="A319" s="65">
        <v>312</v>
      </c>
      <c r="B319" s="83">
        <f t="shared" si="27"/>
        <v>596320489.41785717</v>
      </c>
      <c r="C319" s="82">
        <f t="shared" si="28"/>
        <v>5470830.1781454282</v>
      </c>
      <c r="D319" s="68">
        <f t="shared" si="26"/>
        <v>5366884.4047607146</v>
      </c>
      <c r="E319" s="88">
        <f t="shared" si="25"/>
        <v>10837714.582906142</v>
      </c>
      <c r="F319" s="4"/>
    </row>
    <row r="320" spans="1:6" ht="15.75">
      <c r="A320" s="65">
        <v>313</v>
      </c>
      <c r="B320" s="83">
        <f t="shared" si="27"/>
        <v>590849659.23971176</v>
      </c>
      <c r="C320" s="82">
        <f t="shared" si="28"/>
        <v>5470830.1781454282</v>
      </c>
      <c r="D320" s="68">
        <f t="shared" si="26"/>
        <v>5317646.9331574058</v>
      </c>
      <c r="E320" s="88">
        <f t="shared" si="25"/>
        <v>10788477.111302834</v>
      </c>
      <c r="F320" s="4"/>
    </row>
    <row r="321" spans="1:6" ht="15.75">
      <c r="A321" s="65">
        <v>314</v>
      </c>
      <c r="B321" s="83">
        <f t="shared" si="27"/>
        <v>585378829.06156635</v>
      </c>
      <c r="C321" s="82">
        <f t="shared" si="28"/>
        <v>5470830.1781454282</v>
      </c>
      <c r="D321" s="68">
        <f t="shared" si="26"/>
        <v>5268409.461554097</v>
      </c>
      <c r="E321" s="88">
        <f t="shared" si="25"/>
        <v>10739239.639699526</v>
      </c>
      <c r="F321" s="4"/>
    </row>
    <row r="322" spans="1:6" ht="15.75">
      <c r="A322" s="65">
        <v>315</v>
      </c>
      <c r="B322" s="83">
        <f t="shared" si="27"/>
        <v>579907998.88342094</v>
      </c>
      <c r="C322" s="82">
        <f t="shared" si="28"/>
        <v>5470830.1781454282</v>
      </c>
      <c r="D322" s="68">
        <f t="shared" si="26"/>
        <v>5219171.9899507882</v>
      </c>
      <c r="E322" s="88">
        <f t="shared" si="25"/>
        <v>10690002.168096216</v>
      </c>
      <c r="F322" s="4"/>
    </row>
    <row r="323" spans="1:6" ht="15.75">
      <c r="A323" s="65">
        <v>316</v>
      </c>
      <c r="B323" s="83">
        <f t="shared" si="27"/>
        <v>574437168.70527554</v>
      </c>
      <c r="C323" s="82">
        <f t="shared" si="28"/>
        <v>5470830.1781454282</v>
      </c>
      <c r="D323" s="68">
        <f t="shared" si="26"/>
        <v>5169934.5183474803</v>
      </c>
      <c r="E323" s="88">
        <f t="shared" si="25"/>
        <v>10640764.696492909</v>
      </c>
      <c r="F323" s="4"/>
    </row>
    <row r="324" spans="1:6" ht="15.75">
      <c r="A324" s="65">
        <v>317</v>
      </c>
      <c r="B324" s="83">
        <f t="shared" si="27"/>
        <v>568966338.52713013</v>
      </c>
      <c r="C324" s="82">
        <f t="shared" si="28"/>
        <v>5470830.1781454282</v>
      </c>
      <c r="D324" s="68">
        <f t="shared" si="26"/>
        <v>5120697.0467441706</v>
      </c>
      <c r="E324" s="88">
        <f t="shared" si="25"/>
        <v>10591527.224889599</v>
      </c>
      <c r="F324" s="4"/>
    </row>
    <row r="325" spans="1:6" ht="15.75">
      <c r="A325" s="65">
        <v>318</v>
      </c>
      <c r="B325" s="83">
        <f t="shared" si="27"/>
        <v>563495508.34898472</v>
      </c>
      <c r="C325" s="82">
        <f t="shared" si="28"/>
        <v>5470830.1781454282</v>
      </c>
      <c r="D325" s="68">
        <f t="shared" si="26"/>
        <v>5071459.5751408627</v>
      </c>
      <c r="E325" s="88">
        <f t="shared" si="25"/>
        <v>10542289.753286291</v>
      </c>
      <c r="F325" s="4"/>
    </row>
    <row r="326" spans="1:6" ht="15.75">
      <c r="A326" s="65">
        <v>319</v>
      </c>
      <c r="B326" s="83">
        <f t="shared" si="27"/>
        <v>558024678.17083931</v>
      </c>
      <c r="C326" s="82">
        <f t="shared" si="28"/>
        <v>5470830.1781454282</v>
      </c>
      <c r="D326" s="68">
        <f t="shared" si="26"/>
        <v>5022222.1035375539</v>
      </c>
      <c r="E326" s="88">
        <f t="shared" si="25"/>
        <v>10493052.281682983</v>
      </c>
      <c r="F326" s="4"/>
    </row>
    <row r="327" spans="1:6" ht="15.75">
      <c r="A327" s="65">
        <v>320</v>
      </c>
      <c r="B327" s="83">
        <f t="shared" si="27"/>
        <v>552553847.9926939</v>
      </c>
      <c r="C327" s="82">
        <f t="shared" si="28"/>
        <v>5470830.1781454282</v>
      </c>
      <c r="D327" s="68">
        <f t="shared" si="26"/>
        <v>4972984.6319342451</v>
      </c>
      <c r="E327" s="88">
        <f t="shared" si="25"/>
        <v>10443814.810079673</v>
      </c>
      <c r="F327" s="4"/>
    </row>
    <row r="328" spans="1:6" ht="15.75">
      <c r="A328" s="65">
        <v>321</v>
      </c>
      <c r="B328" s="83">
        <f t="shared" si="27"/>
        <v>547083017.81454849</v>
      </c>
      <c r="C328" s="82">
        <f t="shared" si="28"/>
        <v>5470830.1781454282</v>
      </c>
      <c r="D328" s="68">
        <f t="shared" si="26"/>
        <v>4923747.1603309363</v>
      </c>
      <c r="E328" s="88">
        <f t="shared" si="25"/>
        <v>10394577.338476364</v>
      </c>
      <c r="F328" s="4"/>
    </row>
    <row r="329" spans="1:6" ht="15.75">
      <c r="A329" s="65">
        <v>322</v>
      </c>
      <c r="B329" s="83">
        <f t="shared" si="27"/>
        <v>541612187.63640308</v>
      </c>
      <c r="C329" s="82">
        <f t="shared" si="28"/>
        <v>5470830.1781454282</v>
      </c>
      <c r="D329" s="68">
        <f t="shared" si="26"/>
        <v>4874509.6887276275</v>
      </c>
      <c r="E329" s="88">
        <f t="shared" si="25"/>
        <v>10345339.866873056</v>
      </c>
      <c r="F329" s="4"/>
    </row>
    <row r="330" spans="1:6" ht="15.75">
      <c r="A330" s="65">
        <v>323</v>
      </c>
      <c r="B330" s="83">
        <f t="shared" si="27"/>
        <v>536141357.45825768</v>
      </c>
      <c r="C330" s="82">
        <f t="shared" si="28"/>
        <v>5470830.1781454282</v>
      </c>
      <c r="D330" s="68">
        <f t="shared" si="26"/>
        <v>4825272.2171243196</v>
      </c>
      <c r="E330" s="88">
        <f t="shared" si="25"/>
        <v>10296102.395269748</v>
      </c>
      <c r="F330" s="4"/>
    </row>
    <row r="331" spans="1:6" ht="15.75">
      <c r="A331" s="65">
        <v>324</v>
      </c>
      <c r="B331" s="83">
        <f>B330-C330</f>
        <v>530670527.28011227</v>
      </c>
      <c r="C331" s="82">
        <f t="shared" si="28"/>
        <v>5470830.1781454282</v>
      </c>
      <c r="D331" s="68">
        <f t="shared" si="26"/>
        <v>4776034.7455210099</v>
      </c>
      <c r="E331" s="88">
        <f t="shared" si="25"/>
        <v>10246864.923666438</v>
      </c>
      <c r="F331" s="4"/>
    </row>
    <row r="332" spans="1:6" ht="15.75">
      <c r="A332" s="65">
        <v>325</v>
      </c>
      <c r="B332" s="83">
        <f t="shared" ref="B332:B395" si="29">B331-C331</f>
        <v>525199697.10196686</v>
      </c>
      <c r="C332" s="82">
        <f t="shared" si="28"/>
        <v>5470830.1781454282</v>
      </c>
      <c r="D332" s="68">
        <f t="shared" si="26"/>
        <v>4726797.273917702</v>
      </c>
      <c r="E332" s="88">
        <f t="shared" si="25"/>
        <v>10197627.45206313</v>
      </c>
      <c r="F332" s="4"/>
    </row>
    <row r="333" spans="1:6" ht="15.75">
      <c r="A333" s="65">
        <v>326</v>
      </c>
      <c r="B333" s="83">
        <f t="shared" si="29"/>
        <v>519728866.92382145</v>
      </c>
      <c r="C333" s="82">
        <f t="shared" si="28"/>
        <v>5470830.1781454282</v>
      </c>
      <c r="D333" s="68">
        <f t="shared" si="26"/>
        <v>4677559.8023143932</v>
      </c>
      <c r="E333" s="88">
        <f t="shared" si="25"/>
        <v>10148389.98045982</v>
      </c>
      <c r="F333" s="4"/>
    </row>
    <row r="334" spans="1:6" ht="15.75">
      <c r="A334" s="65">
        <v>327</v>
      </c>
      <c r="B334" s="83">
        <f t="shared" si="29"/>
        <v>514258036.74567604</v>
      </c>
      <c r="C334" s="82">
        <f t="shared" si="28"/>
        <v>5470830.1781454282</v>
      </c>
      <c r="D334" s="68">
        <f t="shared" si="26"/>
        <v>4628322.3307110844</v>
      </c>
      <c r="E334" s="88">
        <f t="shared" si="25"/>
        <v>10099152.508856513</v>
      </c>
      <c r="F334" s="4"/>
    </row>
    <row r="335" spans="1:6" ht="15.75">
      <c r="A335" s="65">
        <v>328</v>
      </c>
      <c r="B335" s="83">
        <f t="shared" si="29"/>
        <v>508787206.56753063</v>
      </c>
      <c r="C335" s="82">
        <f t="shared" si="28"/>
        <v>5470830.1781454282</v>
      </c>
      <c r="D335" s="68">
        <f t="shared" si="26"/>
        <v>4579084.8591077756</v>
      </c>
      <c r="E335" s="88">
        <f t="shared" si="25"/>
        <v>10049915.037253205</v>
      </c>
      <c r="F335" s="4"/>
    </row>
    <row r="336" spans="1:6" ht="15.75">
      <c r="A336" s="65">
        <v>329</v>
      </c>
      <c r="B336" s="83">
        <f t="shared" si="29"/>
        <v>503316376.38938522</v>
      </c>
      <c r="C336" s="82">
        <f t="shared" si="28"/>
        <v>5470830.1781454282</v>
      </c>
      <c r="D336" s="68">
        <f t="shared" si="26"/>
        <v>4529847.3875044668</v>
      </c>
      <c r="E336" s="88">
        <f t="shared" si="25"/>
        <v>10000677.565649895</v>
      </c>
      <c r="F336" s="4"/>
    </row>
    <row r="337" spans="1:6" ht="15.75">
      <c r="A337" s="65">
        <v>330</v>
      </c>
      <c r="B337" s="83">
        <f t="shared" si="29"/>
        <v>497845546.21123981</v>
      </c>
      <c r="C337" s="82">
        <f t="shared" si="28"/>
        <v>5470830.1781454282</v>
      </c>
      <c r="D337" s="68">
        <f t="shared" si="26"/>
        <v>4480609.915901158</v>
      </c>
      <c r="E337" s="88">
        <f t="shared" si="25"/>
        <v>9951440.0940465853</v>
      </c>
      <c r="F337" s="4"/>
    </row>
    <row r="338" spans="1:6" ht="15.75">
      <c r="A338" s="65">
        <v>331</v>
      </c>
      <c r="B338" s="83">
        <f t="shared" si="29"/>
        <v>492374716.03309441</v>
      </c>
      <c r="C338" s="82">
        <f t="shared" si="28"/>
        <v>5470830.1781454282</v>
      </c>
      <c r="D338" s="68">
        <f t="shared" si="26"/>
        <v>4431372.4442978492</v>
      </c>
      <c r="E338" s="88">
        <f t="shared" si="25"/>
        <v>9902202.6224432774</v>
      </c>
      <c r="F338" s="4"/>
    </row>
    <row r="339" spans="1:6" ht="15.75">
      <c r="A339" s="65">
        <v>332</v>
      </c>
      <c r="B339" s="83">
        <f t="shared" si="29"/>
        <v>486903885.854949</v>
      </c>
      <c r="C339" s="82">
        <f t="shared" si="28"/>
        <v>5470830.1781454282</v>
      </c>
      <c r="D339" s="68">
        <f t="shared" si="26"/>
        <v>4382134.9726945413</v>
      </c>
      <c r="E339" s="88">
        <f t="shared" si="25"/>
        <v>9852965.1508399695</v>
      </c>
      <c r="F339" s="4"/>
    </row>
    <row r="340" spans="1:6" ht="15.75">
      <c r="A340" s="65">
        <v>333</v>
      </c>
      <c r="B340" s="83">
        <f t="shared" si="29"/>
        <v>481433055.67680359</v>
      </c>
      <c r="C340" s="82">
        <f t="shared" si="28"/>
        <v>5470830.1781454282</v>
      </c>
      <c r="D340" s="68">
        <f t="shared" si="26"/>
        <v>4332897.5010912325</v>
      </c>
      <c r="E340" s="88">
        <f t="shared" si="25"/>
        <v>9803727.6792366616</v>
      </c>
      <c r="F340" s="4"/>
    </row>
    <row r="341" spans="1:6" ht="15.75">
      <c r="A341" s="65">
        <v>334</v>
      </c>
      <c r="B341" s="83">
        <f t="shared" si="29"/>
        <v>475962225.49865818</v>
      </c>
      <c r="C341" s="82">
        <f t="shared" si="28"/>
        <v>5470830.1781454282</v>
      </c>
      <c r="D341" s="68">
        <f t="shared" si="26"/>
        <v>4283660.0294879237</v>
      </c>
      <c r="E341" s="88">
        <f t="shared" si="25"/>
        <v>9754490.2076333519</v>
      </c>
      <c r="F341" s="4"/>
    </row>
    <row r="342" spans="1:6" ht="15.75">
      <c r="A342" s="65">
        <v>335</v>
      </c>
      <c r="B342" s="83">
        <f t="shared" si="29"/>
        <v>470491395.32051277</v>
      </c>
      <c r="C342" s="82">
        <f t="shared" si="28"/>
        <v>5470830.1781454282</v>
      </c>
      <c r="D342" s="68">
        <f t="shared" si="26"/>
        <v>4234422.5578846149</v>
      </c>
      <c r="E342" s="88">
        <f t="shared" si="25"/>
        <v>9705252.7360300422</v>
      </c>
      <c r="F342" s="4"/>
    </row>
    <row r="343" spans="1:6" ht="15.75">
      <c r="A343" s="65">
        <v>336</v>
      </c>
      <c r="B343" s="83">
        <f t="shared" si="29"/>
        <v>465020565.14236736</v>
      </c>
      <c r="C343" s="82">
        <f t="shared" si="28"/>
        <v>5470830.1781454282</v>
      </c>
      <c r="D343" s="68">
        <f t="shared" si="26"/>
        <v>4185185.0862813066</v>
      </c>
      <c r="E343" s="88">
        <f t="shared" si="25"/>
        <v>9656015.2644267343</v>
      </c>
      <c r="F343" s="4"/>
    </row>
    <row r="344" spans="1:6" ht="15.75">
      <c r="A344" s="65">
        <v>337</v>
      </c>
      <c r="B344" s="83">
        <f t="shared" si="29"/>
        <v>459549734.96422195</v>
      </c>
      <c r="C344" s="82">
        <f t="shared" si="28"/>
        <v>5470830.1781454282</v>
      </c>
      <c r="D344" s="68">
        <f t="shared" si="26"/>
        <v>4135947.6146779973</v>
      </c>
      <c r="E344" s="88">
        <f t="shared" si="25"/>
        <v>9606777.7928234264</v>
      </c>
      <c r="F344" s="4"/>
    </row>
    <row r="345" spans="1:6" ht="15.75">
      <c r="A345" s="65">
        <v>338</v>
      </c>
      <c r="B345" s="83">
        <f t="shared" si="29"/>
        <v>454078904.78607655</v>
      </c>
      <c r="C345" s="82">
        <f t="shared" si="28"/>
        <v>5470830.1781454282</v>
      </c>
      <c r="D345" s="68">
        <f t="shared" si="26"/>
        <v>4086710.143074689</v>
      </c>
      <c r="E345" s="88">
        <f t="shared" si="25"/>
        <v>9557540.3212201167</v>
      </c>
      <c r="F345" s="4"/>
    </row>
    <row r="346" spans="1:6" ht="15.75">
      <c r="A346" s="65">
        <v>339</v>
      </c>
      <c r="B346" s="83">
        <f t="shared" si="29"/>
        <v>448608074.60793114</v>
      </c>
      <c r="C346" s="82">
        <f t="shared" si="28"/>
        <v>5470830.1781454282</v>
      </c>
      <c r="D346" s="68">
        <f t="shared" si="26"/>
        <v>4037472.6714713802</v>
      </c>
      <c r="E346" s="88">
        <f t="shared" si="25"/>
        <v>9508302.8496168088</v>
      </c>
      <c r="F346" s="4"/>
    </row>
    <row r="347" spans="1:6" ht="15.75">
      <c r="A347" s="65">
        <v>340</v>
      </c>
      <c r="B347" s="83">
        <f t="shared" si="29"/>
        <v>443137244.42978573</v>
      </c>
      <c r="C347" s="82">
        <f t="shared" si="28"/>
        <v>5470830.1781454282</v>
      </c>
      <c r="D347" s="68">
        <f t="shared" si="26"/>
        <v>3988235.1998680714</v>
      </c>
      <c r="E347" s="88">
        <f t="shared" si="25"/>
        <v>9459065.3780134991</v>
      </c>
      <c r="F347" s="4"/>
    </row>
    <row r="348" spans="1:6" ht="15.75">
      <c r="A348" s="65">
        <v>341</v>
      </c>
      <c r="B348" s="83">
        <f t="shared" si="29"/>
        <v>437666414.25164032</v>
      </c>
      <c r="C348" s="82">
        <f t="shared" si="28"/>
        <v>5470830.1781454282</v>
      </c>
      <c r="D348" s="68">
        <f t="shared" si="26"/>
        <v>3938997.7282647626</v>
      </c>
      <c r="E348" s="88">
        <f t="shared" si="25"/>
        <v>9409827.9064101912</v>
      </c>
      <c r="F348" s="4"/>
    </row>
    <row r="349" spans="1:6" ht="15.75">
      <c r="A349" s="65">
        <v>342</v>
      </c>
      <c r="B349" s="83">
        <f t="shared" si="29"/>
        <v>432195584.07349491</v>
      </c>
      <c r="C349" s="82">
        <f t="shared" si="28"/>
        <v>5470830.1781454282</v>
      </c>
      <c r="D349" s="68">
        <f t="shared" si="26"/>
        <v>3889760.2566614542</v>
      </c>
      <c r="E349" s="88">
        <f t="shared" si="25"/>
        <v>9360590.4348068833</v>
      </c>
      <c r="F349" s="4"/>
    </row>
    <row r="350" spans="1:6" ht="15.75">
      <c r="A350" s="65">
        <v>343</v>
      </c>
      <c r="B350" s="83">
        <f t="shared" si="29"/>
        <v>426724753.8953495</v>
      </c>
      <c r="C350" s="82">
        <f t="shared" si="28"/>
        <v>5470830.1781454282</v>
      </c>
      <c r="D350" s="68">
        <f t="shared" si="26"/>
        <v>3840522.7850581459</v>
      </c>
      <c r="E350" s="88">
        <f t="shared" si="25"/>
        <v>9311352.9632035736</v>
      </c>
      <c r="F350" s="4"/>
    </row>
    <row r="351" spans="1:6" ht="15.75">
      <c r="A351" s="65">
        <v>344</v>
      </c>
      <c r="B351" s="83">
        <f t="shared" si="29"/>
        <v>421253923.71720409</v>
      </c>
      <c r="C351" s="82">
        <f t="shared" si="28"/>
        <v>5470830.1781454282</v>
      </c>
      <c r="D351" s="68">
        <f t="shared" si="26"/>
        <v>3791285.3134548366</v>
      </c>
      <c r="E351" s="88">
        <f t="shared" si="25"/>
        <v>9262115.4916002639</v>
      </c>
      <c r="F351" s="4"/>
    </row>
    <row r="352" spans="1:6" ht="15.75">
      <c r="A352" s="65">
        <v>345</v>
      </c>
      <c r="B352" s="83">
        <f t="shared" si="29"/>
        <v>415783093.53905869</v>
      </c>
      <c r="C352" s="82">
        <f t="shared" si="28"/>
        <v>5470830.1781454282</v>
      </c>
      <c r="D352" s="68">
        <f t="shared" si="26"/>
        <v>3742047.8418515283</v>
      </c>
      <c r="E352" s="88">
        <f t="shared" si="25"/>
        <v>9212878.019996956</v>
      </c>
      <c r="F352" s="4"/>
    </row>
    <row r="353" spans="1:6" ht="15.75">
      <c r="A353" s="65">
        <v>346</v>
      </c>
      <c r="B353" s="83">
        <f t="shared" si="29"/>
        <v>410312263.36091328</v>
      </c>
      <c r="C353" s="82">
        <f t="shared" ref="C353:C416" si="30">$B$31/(B$1-23)</f>
        <v>5470830.1781454282</v>
      </c>
      <c r="D353" s="68">
        <f t="shared" si="26"/>
        <v>3692810.3702482195</v>
      </c>
      <c r="E353" s="88">
        <f t="shared" si="25"/>
        <v>9163640.5483936481</v>
      </c>
      <c r="F353" s="4"/>
    </row>
    <row r="354" spans="1:6" ht="15.75">
      <c r="A354" s="65">
        <v>347</v>
      </c>
      <c r="B354" s="83">
        <f t="shared" si="29"/>
        <v>404841433.18276787</v>
      </c>
      <c r="C354" s="82">
        <f t="shared" si="30"/>
        <v>5470830.1781454282</v>
      </c>
      <c r="D354" s="68">
        <f t="shared" si="26"/>
        <v>3643572.8986449107</v>
      </c>
      <c r="E354" s="88">
        <f t="shared" si="25"/>
        <v>9114403.0767903384</v>
      </c>
      <c r="F354" s="4"/>
    </row>
    <row r="355" spans="1:6" ht="15.75">
      <c r="A355" s="65">
        <v>348</v>
      </c>
      <c r="B355" s="83">
        <f t="shared" si="29"/>
        <v>399370603.00462246</v>
      </c>
      <c r="C355" s="82">
        <f t="shared" si="30"/>
        <v>5470830.1781454282</v>
      </c>
      <c r="D355" s="68">
        <f t="shared" si="26"/>
        <v>3594335.4270416019</v>
      </c>
      <c r="E355" s="88">
        <f t="shared" si="25"/>
        <v>9065165.6051870305</v>
      </c>
      <c r="F355" s="4"/>
    </row>
    <row r="356" spans="1:6" ht="15.75">
      <c r="A356" s="65">
        <v>349</v>
      </c>
      <c r="B356" s="83">
        <f t="shared" si="29"/>
        <v>393899772.82647705</v>
      </c>
      <c r="C356" s="82">
        <f t="shared" si="30"/>
        <v>5470830.1781454282</v>
      </c>
      <c r="D356" s="68">
        <f t="shared" si="26"/>
        <v>3545097.9554382935</v>
      </c>
      <c r="E356" s="88">
        <f t="shared" si="25"/>
        <v>9015928.1335837208</v>
      </c>
      <c r="F356" s="4"/>
    </row>
    <row r="357" spans="1:6" ht="15.75">
      <c r="A357" s="65">
        <v>350</v>
      </c>
      <c r="B357" s="83">
        <f t="shared" si="29"/>
        <v>388428942.64833164</v>
      </c>
      <c r="C357" s="82">
        <f t="shared" si="30"/>
        <v>5470830.1781454282</v>
      </c>
      <c r="D357" s="68">
        <f t="shared" si="26"/>
        <v>3495860.4838349852</v>
      </c>
      <c r="E357" s="88">
        <f t="shared" si="25"/>
        <v>8966690.6619804129</v>
      </c>
      <c r="F357" s="4"/>
    </row>
    <row r="358" spans="1:6" ht="15.75">
      <c r="A358" s="65">
        <v>351</v>
      </c>
      <c r="B358" s="83">
        <f t="shared" si="29"/>
        <v>382958112.47018623</v>
      </c>
      <c r="C358" s="82">
        <f t="shared" si="30"/>
        <v>5470830.1781454282</v>
      </c>
      <c r="D358" s="68">
        <f t="shared" si="26"/>
        <v>3446623.0122316759</v>
      </c>
      <c r="E358" s="88">
        <f t="shared" si="25"/>
        <v>8917453.190377105</v>
      </c>
      <c r="F358" s="4"/>
    </row>
    <row r="359" spans="1:6" ht="15.75">
      <c r="A359" s="65">
        <v>352</v>
      </c>
      <c r="B359" s="83">
        <f t="shared" si="29"/>
        <v>377487282.29204082</v>
      </c>
      <c r="C359" s="82">
        <f t="shared" si="30"/>
        <v>5470830.1781454282</v>
      </c>
      <c r="D359" s="68">
        <f t="shared" si="26"/>
        <v>3397385.5406283676</v>
      </c>
      <c r="E359" s="88">
        <f t="shared" si="25"/>
        <v>8868215.7187737953</v>
      </c>
      <c r="F359" s="4"/>
    </row>
    <row r="360" spans="1:6" ht="15.75">
      <c r="A360" s="65">
        <v>353</v>
      </c>
      <c r="B360" s="83">
        <f t="shared" si="29"/>
        <v>372016452.11389542</v>
      </c>
      <c r="C360" s="82">
        <f t="shared" si="30"/>
        <v>5470830.1781454282</v>
      </c>
      <c r="D360" s="68">
        <f t="shared" si="26"/>
        <v>3348148.0690250588</v>
      </c>
      <c r="E360" s="88">
        <f t="shared" si="25"/>
        <v>8818978.2471704874</v>
      </c>
      <c r="F360" s="4"/>
    </row>
    <row r="361" spans="1:6" ht="15.75">
      <c r="A361" s="65">
        <v>354</v>
      </c>
      <c r="B361" s="83">
        <f t="shared" si="29"/>
        <v>366545621.93575001</v>
      </c>
      <c r="C361" s="82">
        <f t="shared" si="30"/>
        <v>5470830.1781454282</v>
      </c>
      <c r="D361" s="68">
        <f t="shared" si="26"/>
        <v>3298910.59742175</v>
      </c>
      <c r="E361" s="88">
        <f t="shared" si="25"/>
        <v>8769740.7755671777</v>
      </c>
      <c r="F361" s="4"/>
    </row>
    <row r="362" spans="1:6" ht="15.75">
      <c r="A362" s="65">
        <v>355</v>
      </c>
      <c r="B362" s="83">
        <f t="shared" si="29"/>
        <v>361074791.7576046</v>
      </c>
      <c r="C362" s="82">
        <f t="shared" si="30"/>
        <v>5470830.1781454282</v>
      </c>
      <c r="D362" s="68">
        <f t="shared" si="26"/>
        <v>3249673.1258184412</v>
      </c>
      <c r="E362" s="88">
        <f t="shared" si="25"/>
        <v>8720503.3039638698</v>
      </c>
      <c r="F362" s="4"/>
    </row>
    <row r="363" spans="1:6" ht="15.75">
      <c r="A363" s="65">
        <v>356</v>
      </c>
      <c r="B363" s="83">
        <f t="shared" si="29"/>
        <v>355603961.57945919</v>
      </c>
      <c r="C363" s="82">
        <f t="shared" si="30"/>
        <v>5470830.1781454282</v>
      </c>
      <c r="D363" s="68">
        <f t="shared" si="26"/>
        <v>3200435.6542151328</v>
      </c>
      <c r="E363" s="88">
        <f t="shared" si="25"/>
        <v>8671265.8323605619</v>
      </c>
      <c r="F363" s="4"/>
    </row>
    <row r="364" spans="1:6" ht="15.75">
      <c r="A364" s="65">
        <v>357</v>
      </c>
      <c r="B364" s="83">
        <f t="shared" si="29"/>
        <v>350133131.40131378</v>
      </c>
      <c r="C364" s="82">
        <f t="shared" si="30"/>
        <v>5470830.1781454282</v>
      </c>
      <c r="D364" s="68">
        <f t="shared" si="26"/>
        <v>3151198.1826118235</v>
      </c>
      <c r="E364" s="88">
        <f t="shared" si="25"/>
        <v>8622028.3607572522</v>
      </c>
      <c r="F364" s="4"/>
    </row>
    <row r="365" spans="1:6" ht="15.75">
      <c r="A365" s="65">
        <v>358</v>
      </c>
      <c r="B365" s="83">
        <f t="shared" si="29"/>
        <v>344662301.22316837</v>
      </c>
      <c r="C365" s="82">
        <f t="shared" si="30"/>
        <v>5470830.1781454282</v>
      </c>
      <c r="D365" s="68">
        <f t="shared" si="26"/>
        <v>3101960.7110085152</v>
      </c>
      <c r="E365" s="88">
        <f t="shared" si="25"/>
        <v>8572790.8891539425</v>
      </c>
      <c r="F365" s="4"/>
    </row>
    <row r="366" spans="1:6" ht="15.75">
      <c r="A366" s="65">
        <v>359</v>
      </c>
      <c r="B366" s="83">
        <f t="shared" si="29"/>
        <v>339191471.04502296</v>
      </c>
      <c r="C366" s="82">
        <f t="shared" si="30"/>
        <v>5470830.1781454282</v>
      </c>
      <c r="D366" s="68">
        <f t="shared" si="26"/>
        <v>3052723.2394052069</v>
      </c>
      <c r="E366" s="88">
        <f t="shared" si="25"/>
        <v>8523553.4175506346</v>
      </c>
      <c r="F366" s="4"/>
    </row>
    <row r="367" spans="1:6" ht="15.75">
      <c r="A367" s="65">
        <v>360</v>
      </c>
      <c r="B367" s="83">
        <f t="shared" si="29"/>
        <v>333720640.86687756</v>
      </c>
      <c r="C367" s="82">
        <f t="shared" si="30"/>
        <v>5470830.1781454282</v>
      </c>
      <c r="D367" s="68">
        <f t="shared" si="26"/>
        <v>3003485.7678018981</v>
      </c>
      <c r="E367" s="88">
        <f t="shared" si="25"/>
        <v>8474315.9459473267</v>
      </c>
      <c r="F367" s="4"/>
    </row>
    <row r="368" spans="1:6" ht="15.75">
      <c r="A368" s="65">
        <v>361</v>
      </c>
      <c r="B368" s="83">
        <f t="shared" si="29"/>
        <v>328249810.68873215</v>
      </c>
      <c r="C368" s="82">
        <f t="shared" si="30"/>
        <v>5470830.1781454282</v>
      </c>
      <c r="D368" s="68">
        <f t="shared" si="26"/>
        <v>2954248.2961985893</v>
      </c>
      <c r="E368" s="88">
        <f t="shared" si="25"/>
        <v>8425078.474344017</v>
      </c>
      <c r="F368" s="4"/>
    </row>
    <row r="369" spans="1:6" ht="15.75">
      <c r="A369" s="65">
        <v>362</v>
      </c>
      <c r="B369" s="83">
        <f t="shared" si="29"/>
        <v>322778980.51058674</v>
      </c>
      <c r="C369" s="82">
        <f t="shared" si="30"/>
        <v>5470830.1781454282</v>
      </c>
      <c r="D369" s="68">
        <f t="shared" si="26"/>
        <v>2905010.8245952805</v>
      </c>
      <c r="E369" s="88">
        <f t="shared" si="25"/>
        <v>8375841.0027407091</v>
      </c>
      <c r="F369" s="4"/>
    </row>
    <row r="370" spans="1:6" ht="15.75">
      <c r="A370" s="65">
        <v>363</v>
      </c>
      <c r="B370" s="83">
        <f t="shared" si="29"/>
        <v>317308150.33244133</v>
      </c>
      <c r="C370" s="82">
        <f t="shared" si="30"/>
        <v>5470830.1781454282</v>
      </c>
      <c r="D370" s="68">
        <f t="shared" si="26"/>
        <v>2855773.3529919721</v>
      </c>
      <c r="E370" s="88">
        <f t="shared" si="25"/>
        <v>8326603.5311374003</v>
      </c>
      <c r="F370" s="4"/>
    </row>
    <row r="371" spans="1:6" ht="15.75">
      <c r="A371" s="65">
        <v>364</v>
      </c>
      <c r="B371" s="83">
        <f t="shared" si="29"/>
        <v>311837320.15429592</v>
      </c>
      <c r="C371" s="82">
        <f t="shared" si="30"/>
        <v>5470830.1781454282</v>
      </c>
      <c r="D371" s="68">
        <f t="shared" si="26"/>
        <v>2806535.8813886628</v>
      </c>
      <c r="E371" s="88">
        <f t="shared" si="25"/>
        <v>8277366.0595340915</v>
      </c>
      <c r="F371" s="4"/>
    </row>
    <row r="372" spans="1:6" ht="15.75">
      <c r="A372" s="65">
        <v>365</v>
      </c>
      <c r="B372" s="83">
        <f t="shared" si="29"/>
        <v>306366489.97615051</v>
      </c>
      <c r="C372" s="82">
        <f t="shared" si="30"/>
        <v>5470830.1781454282</v>
      </c>
      <c r="D372" s="68">
        <f t="shared" si="26"/>
        <v>2757298.4097853545</v>
      </c>
      <c r="E372" s="88">
        <f t="shared" si="25"/>
        <v>8228128.5879307827</v>
      </c>
      <c r="F372" s="4"/>
    </row>
    <row r="373" spans="1:6" ht="15.75">
      <c r="A373" s="65">
        <v>366</v>
      </c>
      <c r="B373" s="83">
        <f t="shared" si="29"/>
        <v>300895659.7980051</v>
      </c>
      <c r="C373" s="82">
        <f t="shared" si="30"/>
        <v>5470830.1781454282</v>
      </c>
      <c r="D373" s="68">
        <f t="shared" si="26"/>
        <v>2708060.9381820462</v>
      </c>
      <c r="E373" s="88">
        <f t="shared" si="25"/>
        <v>8178891.1163274739</v>
      </c>
      <c r="F373" s="4"/>
    </row>
    <row r="374" spans="1:6" ht="15.75">
      <c r="A374" s="65">
        <v>367</v>
      </c>
      <c r="B374" s="83">
        <f t="shared" si="29"/>
        <v>295424829.6198597</v>
      </c>
      <c r="C374" s="82">
        <f t="shared" si="30"/>
        <v>5470830.1781454282</v>
      </c>
      <c r="D374" s="68">
        <f t="shared" si="26"/>
        <v>2658823.4665787374</v>
      </c>
      <c r="E374" s="88">
        <f t="shared" si="25"/>
        <v>8129653.644724166</v>
      </c>
      <c r="F374" s="4"/>
    </row>
    <row r="375" spans="1:6" ht="15.75">
      <c r="A375" s="65">
        <v>368</v>
      </c>
      <c r="B375" s="83">
        <f t="shared" si="29"/>
        <v>289953999.44171429</v>
      </c>
      <c r="C375" s="82">
        <f t="shared" si="30"/>
        <v>5470830.1781454282</v>
      </c>
      <c r="D375" s="68">
        <f t="shared" si="26"/>
        <v>2609585.9949754286</v>
      </c>
      <c r="E375" s="88">
        <f t="shared" si="25"/>
        <v>8080416.1731208563</v>
      </c>
      <c r="F375" s="4"/>
    </row>
    <row r="376" spans="1:6" ht="15.75">
      <c r="A376" s="65">
        <v>369</v>
      </c>
      <c r="B376" s="83">
        <f t="shared" si="29"/>
        <v>284483169.26356888</v>
      </c>
      <c r="C376" s="82">
        <f t="shared" si="30"/>
        <v>5470830.1781454282</v>
      </c>
      <c r="D376" s="68">
        <f t="shared" si="26"/>
        <v>2560348.5233721198</v>
      </c>
      <c r="E376" s="88">
        <f t="shared" si="25"/>
        <v>8031178.7015175484</v>
      </c>
      <c r="F376" s="4"/>
    </row>
    <row r="377" spans="1:6" ht="15.75">
      <c r="A377" s="65">
        <v>370</v>
      </c>
      <c r="B377" s="83">
        <f t="shared" si="29"/>
        <v>279012339.08542347</v>
      </c>
      <c r="C377" s="82">
        <f t="shared" si="30"/>
        <v>5470830.1781454282</v>
      </c>
      <c r="D377" s="68">
        <f t="shared" si="26"/>
        <v>2511111.051768811</v>
      </c>
      <c r="E377" s="88">
        <f t="shared" si="25"/>
        <v>7981941.2299142387</v>
      </c>
      <c r="F377" s="4"/>
    </row>
    <row r="378" spans="1:6" ht="15.75">
      <c r="A378" s="65">
        <v>371</v>
      </c>
      <c r="B378" s="83">
        <f t="shared" si="29"/>
        <v>273541508.90727806</v>
      </c>
      <c r="C378" s="82">
        <f t="shared" si="30"/>
        <v>5470830.1781454282</v>
      </c>
      <c r="D378" s="68">
        <f t="shared" si="26"/>
        <v>2461873.5801655026</v>
      </c>
      <c r="E378" s="88">
        <f t="shared" si="25"/>
        <v>7932703.7583109308</v>
      </c>
      <c r="F378" s="4"/>
    </row>
    <row r="379" spans="1:6" ht="15.75">
      <c r="A379" s="65">
        <v>372</v>
      </c>
      <c r="B379" s="83">
        <f t="shared" si="29"/>
        <v>268070678.72913262</v>
      </c>
      <c r="C379" s="82">
        <f t="shared" si="30"/>
        <v>5470830.1781454282</v>
      </c>
      <c r="D379" s="68">
        <f t="shared" si="26"/>
        <v>2412636.1085621933</v>
      </c>
      <c r="E379" s="88">
        <f t="shared" si="25"/>
        <v>7883466.2867076211</v>
      </c>
      <c r="F379" s="4"/>
    </row>
    <row r="380" spans="1:6" ht="15.75">
      <c r="A380" s="65">
        <v>373</v>
      </c>
      <c r="B380" s="83">
        <f t="shared" si="29"/>
        <v>262599848.55098718</v>
      </c>
      <c r="C380" s="82">
        <f t="shared" si="30"/>
        <v>5470830.1781454282</v>
      </c>
      <c r="D380" s="68">
        <f t="shared" si="26"/>
        <v>2363398.6369588845</v>
      </c>
      <c r="E380" s="88">
        <f t="shared" si="25"/>
        <v>7834228.8151043132</v>
      </c>
      <c r="F380" s="4"/>
    </row>
    <row r="381" spans="1:6" ht="15.75">
      <c r="A381" s="65">
        <v>374</v>
      </c>
      <c r="B381" s="83">
        <f t="shared" si="29"/>
        <v>257129018.37284175</v>
      </c>
      <c r="C381" s="82">
        <f t="shared" si="30"/>
        <v>5470830.1781454282</v>
      </c>
      <c r="D381" s="68">
        <f t="shared" si="26"/>
        <v>2314161.1653555757</v>
      </c>
      <c r="E381" s="88">
        <f t="shared" si="25"/>
        <v>7784991.3435010035</v>
      </c>
      <c r="F381" s="4"/>
    </row>
    <row r="382" spans="1:6" ht="15.75">
      <c r="A382" s="65">
        <v>375</v>
      </c>
      <c r="B382" s="83">
        <f t="shared" si="29"/>
        <v>251658188.19469631</v>
      </c>
      <c r="C382" s="82">
        <f t="shared" si="30"/>
        <v>5470830.1781454282</v>
      </c>
      <c r="D382" s="68">
        <f t="shared" si="26"/>
        <v>2264923.6937522669</v>
      </c>
      <c r="E382" s="88">
        <f t="shared" si="25"/>
        <v>7735753.8718976956</v>
      </c>
      <c r="F382" s="4"/>
    </row>
    <row r="383" spans="1:6" ht="15.75">
      <c r="A383" s="65">
        <v>376</v>
      </c>
      <c r="B383" s="83">
        <f t="shared" si="29"/>
        <v>246187358.01655087</v>
      </c>
      <c r="C383" s="82">
        <f t="shared" si="30"/>
        <v>5470830.1781454282</v>
      </c>
      <c r="D383" s="68">
        <f t="shared" si="26"/>
        <v>2215686.2221489577</v>
      </c>
      <c r="E383" s="88">
        <f t="shared" si="25"/>
        <v>7686516.4002943859</v>
      </c>
      <c r="F383" s="4"/>
    </row>
    <row r="384" spans="1:6" ht="15.75">
      <c r="A384" s="65">
        <v>377</v>
      </c>
      <c r="B384" s="83">
        <f t="shared" si="29"/>
        <v>240716527.83840543</v>
      </c>
      <c r="C384" s="82">
        <f t="shared" si="30"/>
        <v>5470830.1781454282</v>
      </c>
      <c r="D384" s="68">
        <f t="shared" si="26"/>
        <v>2166448.7505456489</v>
      </c>
      <c r="E384" s="88">
        <f t="shared" si="25"/>
        <v>7637278.928691077</v>
      </c>
      <c r="F384" s="4"/>
    </row>
    <row r="385" spans="1:6" ht="15.75">
      <c r="A385" s="65">
        <v>378</v>
      </c>
      <c r="B385" s="83">
        <f t="shared" si="29"/>
        <v>235245697.66025999</v>
      </c>
      <c r="C385" s="82">
        <f t="shared" si="30"/>
        <v>5470830.1781454282</v>
      </c>
      <c r="D385" s="68">
        <f t="shared" si="26"/>
        <v>2117211.2789423401</v>
      </c>
      <c r="E385" s="88">
        <f t="shared" si="25"/>
        <v>7588041.4570877682</v>
      </c>
      <c r="F385" s="4"/>
    </row>
    <row r="386" spans="1:6" ht="15.75">
      <c r="A386" s="65">
        <v>379</v>
      </c>
      <c r="B386" s="83">
        <f t="shared" si="29"/>
        <v>229774867.48211455</v>
      </c>
      <c r="C386" s="82">
        <f t="shared" si="30"/>
        <v>5470830.1781454282</v>
      </c>
      <c r="D386" s="68">
        <f t="shared" si="26"/>
        <v>2067973.807339031</v>
      </c>
      <c r="E386" s="88">
        <f t="shared" si="25"/>
        <v>7538803.9854844594</v>
      </c>
      <c r="F386" s="4"/>
    </row>
    <row r="387" spans="1:6" ht="15.75">
      <c r="A387" s="65">
        <v>380</v>
      </c>
      <c r="B387" s="83">
        <f t="shared" si="29"/>
        <v>224304037.30396912</v>
      </c>
      <c r="C387" s="82">
        <f t="shared" si="30"/>
        <v>5470830.1781454282</v>
      </c>
      <c r="D387" s="68">
        <f t="shared" si="26"/>
        <v>2018736.3357357222</v>
      </c>
      <c r="E387" s="88">
        <f t="shared" ref="E387:E427" si="31">SUM(C387+D387)</f>
        <v>7489566.5138811506</v>
      </c>
      <c r="F387" s="4"/>
    </row>
    <row r="388" spans="1:6" ht="15.75">
      <c r="A388" s="65">
        <v>381</v>
      </c>
      <c r="B388" s="83">
        <f t="shared" si="29"/>
        <v>218833207.12582368</v>
      </c>
      <c r="C388" s="82">
        <f t="shared" si="30"/>
        <v>5470830.1781454282</v>
      </c>
      <c r="D388" s="68">
        <f t="shared" si="26"/>
        <v>1969498.8641324129</v>
      </c>
      <c r="E388" s="88">
        <f t="shared" si="31"/>
        <v>7440329.0422778409</v>
      </c>
      <c r="F388" s="4"/>
    </row>
    <row r="389" spans="1:6" ht="15.75">
      <c r="A389" s="65">
        <v>382</v>
      </c>
      <c r="B389" s="83">
        <f t="shared" si="29"/>
        <v>213362376.94767824</v>
      </c>
      <c r="C389" s="82">
        <f t="shared" si="30"/>
        <v>5470830.1781454282</v>
      </c>
      <c r="D389" s="68">
        <f t="shared" si="26"/>
        <v>1920261.3925291041</v>
      </c>
      <c r="E389" s="88">
        <f t="shared" si="31"/>
        <v>7391091.5706745321</v>
      </c>
      <c r="F389" s="4"/>
    </row>
    <row r="390" spans="1:6" ht="15.75">
      <c r="A390" s="65">
        <v>383</v>
      </c>
      <c r="B390" s="83">
        <f t="shared" si="29"/>
        <v>207891546.7695328</v>
      </c>
      <c r="C390" s="82">
        <f t="shared" si="30"/>
        <v>5470830.1781454282</v>
      </c>
      <c r="D390" s="68">
        <f t="shared" si="26"/>
        <v>1871023.9209257951</v>
      </c>
      <c r="E390" s="88">
        <f t="shared" si="31"/>
        <v>7341854.0990712233</v>
      </c>
      <c r="F390" s="4"/>
    </row>
    <row r="391" spans="1:6" ht="15.75">
      <c r="A391" s="65">
        <v>384</v>
      </c>
      <c r="B391" s="83">
        <f t="shared" si="29"/>
        <v>202420716.59138736</v>
      </c>
      <c r="C391" s="82">
        <f t="shared" si="30"/>
        <v>5470830.1781454282</v>
      </c>
      <c r="D391" s="68">
        <f t="shared" ref="D391:D427" si="32">IF(A391&lt;=$B$4,B391*$B$3/12,B391*$B$5/12)</f>
        <v>1821786.4493224863</v>
      </c>
      <c r="E391" s="88">
        <f t="shared" si="31"/>
        <v>7292616.6274679145</v>
      </c>
      <c r="F391" s="4"/>
    </row>
    <row r="392" spans="1:6" ht="15.75">
      <c r="A392" s="65">
        <v>385</v>
      </c>
      <c r="B392" s="83">
        <f t="shared" si="29"/>
        <v>196949886.41324192</v>
      </c>
      <c r="C392" s="82">
        <f t="shared" si="30"/>
        <v>5470830.1781454282</v>
      </c>
      <c r="D392" s="68">
        <f t="shared" si="32"/>
        <v>1772548.9777191773</v>
      </c>
      <c r="E392" s="88">
        <f t="shared" si="31"/>
        <v>7243379.1558646057</v>
      </c>
      <c r="F392" s="4"/>
    </row>
    <row r="393" spans="1:6" ht="15.75">
      <c r="A393" s="65">
        <v>386</v>
      </c>
      <c r="B393" s="83">
        <f t="shared" si="29"/>
        <v>191479056.23509648</v>
      </c>
      <c r="C393" s="82">
        <f t="shared" si="30"/>
        <v>5470830.1781454282</v>
      </c>
      <c r="D393" s="68">
        <f t="shared" si="32"/>
        <v>1723311.5061158685</v>
      </c>
      <c r="E393" s="88">
        <f t="shared" si="31"/>
        <v>7194141.6842612969</v>
      </c>
      <c r="F393" s="4"/>
    </row>
    <row r="394" spans="1:6" ht="15.75">
      <c r="A394" s="65">
        <v>387</v>
      </c>
      <c r="B394" s="83">
        <f t="shared" si="29"/>
        <v>186008226.05695105</v>
      </c>
      <c r="C394" s="82">
        <f t="shared" si="30"/>
        <v>5470830.1781454282</v>
      </c>
      <c r="D394" s="68">
        <f t="shared" si="32"/>
        <v>1674074.0345125592</v>
      </c>
      <c r="E394" s="88">
        <f t="shared" si="31"/>
        <v>7144904.2126579871</v>
      </c>
      <c r="F394" s="4"/>
    </row>
    <row r="395" spans="1:6" ht="15.75">
      <c r="A395" s="65">
        <v>388</v>
      </c>
      <c r="B395" s="83">
        <f t="shared" si="29"/>
        <v>180537395.87880561</v>
      </c>
      <c r="C395" s="82">
        <f t="shared" si="30"/>
        <v>5470830.1781454282</v>
      </c>
      <c r="D395" s="68">
        <f t="shared" si="32"/>
        <v>1624836.5629092504</v>
      </c>
      <c r="E395" s="88">
        <f t="shared" si="31"/>
        <v>7095666.7410546783</v>
      </c>
      <c r="F395" s="4"/>
    </row>
    <row r="396" spans="1:6" ht="15.75">
      <c r="A396" s="65">
        <v>389</v>
      </c>
      <c r="B396" s="83">
        <f t="shared" ref="B396:B427" si="33">B395-C395</f>
        <v>175066565.70066017</v>
      </c>
      <c r="C396" s="82">
        <f t="shared" si="30"/>
        <v>5470830.1781454282</v>
      </c>
      <c r="D396" s="68">
        <f t="shared" si="32"/>
        <v>1575599.0913059416</v>
      </c>
      <c r="E396" s="88">
        <f t="shared" si="31"/>
        <v>7046429.2694513695</v>
      </c>
      <c r="F396" s="4"/>
    </row>
    <row r="397" spans="1:6" ht="15.75">
      <c r="A397" s="65">
        <v>390</v>
      </c>
      <c r="B397" s="83">
        <f t="shared" si="33"/>
        <v>169595735.52251473</v>
      </c>
      <c r="C397" s="82">
        <f t="shared" si="30"/>
        <v>5470830.1781454282</v>
      </c>
      <c r="D397" s="68">
        <f t="shared" si="32"/>
        <v>1526361.6197026325</v>
      </c>
      <c r="E397" s="88">
        <f t="shared" si="31"/>
        <v>6997191.7978480607</v>
      </c>
      <c r="F397" s="4"/>
    </row>
    <row r="398" spans="1:6" ht="15.75">
      <c r="A398" s="65">
        <v>391</v>
      </c>
      <c r="B398" s="83">
        <f t="shared" si="33"/>
        <v>164124905.34436929</v>
      </c>
      <c r="C398" s="82">
        <f t="shared" si="30"/>
        <v>5470830.1781454282</v>
      </c>
      <c r="D398" s="68">
        <f t="shared" si="32"/>
        <v>1477124.1480993237</v>
      </c>
      <c r="E398" s="88">
        <f t="shared" si="31"/>
        <v>6947954.3262447519</v>
      </c>
      <c r="F398" s="4"/>
    </row>
    <row r="399" spans="1:6" ht="15.75">
      <c r="A399" s="65">
        <v>392</v>
      </c>
      <c r="B399" s="83">
        <f t="shared" si="33"/>
        <v>158654075.16622385</v>
      </c>
      <c r="C399" s="82">
        <f t="shared" si="30"/>
        <v>5470830.1781454282</v>
      </c>
      <c r="D399" s="68">
        <f t="shared" si="32"/>
        <v>1427886.6764960147</v>
      </c>
      <c r="E399" s="88">
        <f t="shared" si="31"/>
        <v>6898716.8546414431</v>
      </c>
      <c r="F399" s="4"/>
    </row>
    <row r="400" spans="1:6" ht="15.75">
      <c r="A400" s="65">
        <v>393</v>
      </c>
      <c r="B400" s="83">
        <f t="shared" si="33"/>
        <v>153183244.98807842</v>
      </c>
      <c r="C400" s="82">
        <f t="shared" si="30"/>
        <v>5470830.1781454282</v>
      </c>
      <c r="D400" s="68">
        <f t="shared" si="32"/>
        <v>1378649.2048927057</v>
      </c>
      <c r="E400" s="88">
        <f t="shared" si="31"/>
        <v>6849479.3830381334</v>
      </c>
      <c r="F400" s="4"/>
    </row>
    <row r="401" spans="1:6" ht="15.75">
      <c r="A401" s="65">
        <v>394</v>
      </c>
      <c r="B401" s="83">
        <f t="shared" si="33"/>
        <v>147712414.80993298</v>
      </c>
      <c r="C401" s="82">
        <f t="shared" si="30"/>
        <v>5470830.1781454282</v>
      </c>
      <c r="D401" s="68">
        <f t="shared" si="32"/>
        <v>1329411.7332893966</v>
      </c>
      <c r="E401" s="88">
        <f t="shared" si="31"/>
        <v>6800241.9114348246</v>
      </c>
      <c r="F401" s="4"/>
    </row>
    <row r="402" spans="1:6" ht="15.75">
      <c r="A402" s="65">
        <v>395</v>
      </c>
      <c r="B402" s="83">
        <f t="shared" si="33"/>
        <v>142241584.63178754</v>
      </c>
      <c r="C402" s="82">
        <f t="shared" si="30"/>
        <v>5470830.1781454282</v>
      </c>
      <c r="D402" s="68">
        <f t="shared" si="32"/>
        <v>1280174.2616860878</v>
      </c>
      <c r="E402" s="88">
        <f t="shared" si="31"/>
        <v>6751004.4398315158</v>
      </c>
      <c r="F402" s="4"/>
    </row>
    <row r="403" spans="1:6" ht="15.75">
      <c r="A403" s="65">
        <v>396</v>
      </c>
      <c r="B403" s="83">
        <f t="shared" si="33"/>
        <v>136770754.4536421</v>
      </c>
      <c r="C403" s="82">
        <f t="shared" si="30"/>
        <v>5470830.1781454282</v>
      </c>
      <c r="D403" s="68">
        <f t="shared" si="32"/>
        <v>1230936.790082779</v>
      </c>
      <c r="E403" s="88">
        <f t="shared" si="31"/>
        <v>6701766.968228207</v>
      </c>
      <c r="F403" s="4"/>
    </row>
    <row r="404" spans="1:6" ht="15.75">
      <c r="A404" s="65">
        <v>397</v>
      </c>
      <c r="B404" s="83">
        <f t="shared" si="33"/>
        <v>131299924.27549668</v>
      </c>
      <c r="C404" s="82">
        <f t="shared" si="30"/>
        <v>5470830.1781454282</v>
      </c>
      <c r="D404" s="68">
        <f t="shared" si="32"/>
        <v>1181699.3184794702</v>
      </c>
      <c r="E404" s="88">
        <f t="shared" si="31"/>
        <v>6652529.4966248982</v>
      </c>
      <c r="F404" s="4"/>
    </row>
    <row r="405" spans="1:6" ht="15.75">
      <c r="A405" s="65">
        <v>398</v>
      </c>
      <c r="B405" s="83">
        <f t="shared" si="33"/>
        <v>125829094.09735125</v>
      </c>
      <c r="C405" s="82">
        <f t="shared" si="30"/>
        <v>5470830.1781454282</v>
      </c>
      <c r="D405" s="68">
        <f t="shared" si="32"/>
        <v>1132461.8468761614</v>
      </c>
      <c r="E405" s="88">
        <f t="shared" si="31"/>
        <v>6603292.0250215894</v>
      </c>
      <c r="F405" s="4"/>
    </row>
    <row r="406" spans="1:6" ht="15.75">
      <c r="A406" s="65">
        <v>399</v>
      </c>
      <c r="B406" s="83">
        <f t="shared" si="33"/>
        <v>120358263.91920583</v>
      </c>
      <c r="C406" s="82">
        <f t="shared" si="30"/>
        <v>5470830.1781454282</v>
      </c>
      <c r="D406" s="68">
        <f t="shared" si="32"/>
        <v>1083224.3752728526</v>
      </c>
      <c r="E406" s="88">
        <f t="shared" si="31"/>
        <v>6554054.5534182806</v>
      </c>
      <c r="F406" s="4"/>
    </row>
    <row r="407" spans="1:6" ht="15.75">
      <c r="A407" s="65">
        <v>400</v>
      </c>
      <c r="B407" s="83">
        <f t="shared" si="33"/>
        <v>114887433.74106041</v>
      </c>
      <c r="C407" s="82">
        <f t="shared" si="30"/>
        <v>5470830.1781454282</v>
      </c>
      <c r="D407" s="68">
        <f t="shared" si="32"/>
        <v>1033986.9036695437</v>
      </c>
      <c r="E407" s="88">
        <f t="shared" si="31"/>
        <v>6504817.0818149718</v>
      </c>
      <c r="F407" s="4"/>
    </row>
    <row r="408" spans="1:6" ht="15.75">
      <c r="A408" s="65">
        <v>401</v>
      </c>
      <c r="B408" s="83">
        <f t="shared" si="33"/>
        <v>109416603.56291498</v>
      </c>
      <c r="C408" s="82">
        <f t="shared" si="30"/>
        <v>5470830.1781454282</v>
      </c>
      <c r="D408" s="68">
        <f t="shared" si="32"/>
        <v>984749.43206623476</v>
      </c>
      <c r="E408" s="88">
        <f t="shared" si="31"/>
        <v>6455579.6102116629</v>
      </c>
      <c r="F408" s="4"/>
    </row>
    <row r="409" spans="1:6" ht="15.75">
      <c r="A409" s="65">
        <v>402</v>
      </c>
      <c r="B409" s="83">
        <f t="shared" si="33"/>
        <v>103945773.38476956</v>
      </c>
      <c r="C409" s="82">
        <f t="shared" si="30"/>
        <v>5470830.1781454282</v>
      </c>
      <c r="D409" s="68">
        <f t="shared" si="32"/>
        <v>935511.96046292596</v>
      </c>
      <c r="E409" s="88">
        <f t="shared" si="31"/>
        <v>6406342.1386083541</v>
      </c>
      <c r="F409" s="4"/>
    </row>
    <row r="410" spans="1:6" ht="15.75">
      <c r="A410" s="65">
        <v>403</v>
      </c>
      <c r="B410" s="83">
        <f t="shared" si="33"/>
        <v>98474943.206624135</v>
      </c>
      <c r="C410" s="82">
        <f t="shared" si="30"/>
        <v>5470830.1781454282</v>
      </c>
      <c r="D410" s="68">
        <f t="shared" si="32"/>
        <v>886274.48885961715</v>
      </c>
      <c r="E410" s="88">
        <f t="shared" si="31"/>
        <v>6357104.6670050453</v>
      </c>
      <c r="F410" s="4"/>
    </row>
    <row r="411" spans="1:6" ht="15.75">
      <c r="A411" s="65">
        <v>404</v>
      </c>
      <c r="B411" s="83">
        <f t="shared" si="33"/>
        <v>93004113.028478712</v>
      </c>
      <c r="C411" s="82">
        <f t="shared" si="30"/>
        <v>5470830.1781454282</v>
      </c>
      <c r="D411" s="68">
        <f t="shared" si="32"/>
        <v>837037.01725630835</v>
      </c>
      <c r="E411" s="88">
        <f t="shared" si="31"/>
        <v>6307867.1954017365</v>
      </c>
      <c r="F411" s="4"/>
    </row>
    <row r="412" spans="1:6" ht="15.75">
      <c r="A412" s="65">
        <v>405</v>
      </c>
      <c r="B412" s="83">
        <f t="shared" si="33"/>
        <v>87533282.850333288</v>
      </c>
      <c r="C412" s="82">
        <f t="shared" si="30"/>
        <v>5470830.1781454282</v>
      </c>
      <c r="D412" s="68">
        <f t="shared" si="32"/>
        <v>787799.54565299954</v>
      </c>
      <c r="E412" s="88">
        <f t="shared" si="31"/>
        <v>6258629.7237984277</v>
      </c>
      <c r="F412" s="4"/>
    </row>
    <row r="413" spans="1:6" ht="15.75">
      <c r="A413" s="65">
        <v>406</v>
      </c>
      <c r="B413" s="83">
        <f t="shared" si="33"/>
        <v>82062452.672187865</v>
      </c>
      <c r="C413" s="82">
        <f t="shared" si="30"/>
        <v>5470830.1781454282</v>
      </c>
      <c r="D413" s="68">
        <f t="shared" si="32"/>
        <v>738562.07404969074</v>
      </c>
      <c r="E413" s="88">
        <f t="shared" si="31"/>
        <v>6209392.2521951189</v>
      </c>
      <c r="F413" s="4"/>
    </row>
    <row r="414" spans="1:6" ht="15.75">
      <c r="A414" s="65">
        <v>407</v>
      </c>
      <c r="B414" s="83">
        <f t="shared" si="33"/>
        <v>76591622.494042441</v>
      </c>
      <c r="C414" s="82">
        <f t="shared" si="30"/>
        <v>5470830.1781454282</v>
      </c>
      <c r="D414" s="68">
        <f t="shared" si="32"/>
        <v>689324.60244638193</v>
      </c>
      <c r="E414" s="88">
        <f t="shared" si="31"/>
        <v>6160154.7805918101</v>
      </c>
      <c r="F414" s="4"/>
    </row>
    <row r="415" spans="1:6" ht="15.75">
      <c r="A415" s="65">
        <v>408</v>
      </c>
      <c r="B415" s="83">
        <f t="shared" si="33"/>
        <v>71120792.315897018</v>
      </c>
      <c r="C415" s="82">
        <f t="shared" si="30"/>
        <v>5470830.1781454282</v>
      </c>
      <c r="D415" s="68">
        <f t="shared" si="32"/>
        <v>640087.13084307313</v>
      </c>
      <c r="E415" s="88">
        <f t="shared" si="31"/>
        <v>6110917.3089885013</v>
      </c>
      <c r="F415" s="4"/>
    </row>
    <row r="416" spans="1:6" ht="15.75">
      <c r="A416" s="65">
        <v>409</v>
      </c>
      <c r="B416" s="83">
        <f t="shared" si="33"/>
        <v>65649962.137751587</v>
      </c>
      <c r="C416" s="82">
        <f t="shared" si="30"/>
        <v>5470830.1781454282</v>
      </c>
      <c r="D416" s="68">
        <f t="shared" si="32"/>
        <v>590849.65923976421</v>
      </c>
      <c r="E416" s="88">
        <f t="shared" si="31"/>
        <v>6061679.8373851925</v>
      </c>
      <c r="F416" s="4"/>
    </row>
    <row r="417" spans="1:6" ht="15.75">
      <c r="A417" s="65">
        <v>410</v>
      </c>
      <c r="B417" s="83">
        <f t="shared" si="33"/>
        <v>60179131.959606156</v>
      </c>
      <c r="C417" s="82">
        <f t="shared" ref="C417:C427" si="34">$B$31/(B$1-23)</f>
        <v>5470830.1781454282</v>
      </c>
      <c r="D417" s="68">
        <f t="shared" si="32"/>
        <v>541612.1876364554</v>
      </c>
      <c r="E417" s="88">
        <f t="shared" si="31"/>
        <v>6012442.3657818837</v>
      </c>
      <c r="F417" s="4"/>
    </row>
    <row r="418" spans="1:6" ht="15.75">
      <c r="A418" s="65">
        <v>411</v>
      </c>
      <c r="B418" s="83">
        <f t="shared" si="33"/>
        <v>54708301.781460725</v>
      </c>
      <c r="C418" s="82">
        <f t="shared" si="34"/>
        <v>5470830.1781454282</v>
      </c>
      <c r="D418" s="68">
        <f t="shared" si="32"/>
        <v>492374.71603314648</v>
      </c>
      <c r="E418" s="88">
        <f t="shared" si="31"/>
        <v>5963204.8941785749</v>
      </c>
      <c r="F418" s="4"/>
    </row>
    <row r="419" spans="1:6" ht="15.75">
      <c r="A419" s="65">
        <v>412</v>
      </c>
      <c r="B419" s="83">
        <f t="shared" si="33"/>
        <v>49237471.603315294</v>
      </c>
      <c r="C419" s="82">
        <f t="shared" si="34"/>
        <v>5470830.1781454282</v>
      </c>
      <c r="D419" s="68">
        <f t="shared" si="32"/>
        <v>443137.24442983762</v>
      </c>
      <c r="E419" s="88">
        <f t="shared" si="31"/>
        <v>5913967.4225752661</v>
      </c>
      <c r="F419" s="4"/>
    </row>
    <row r="420" spans="1:6" ht="15.75">
      <c r="A420" s="65">
        <v>413</v>
      </c>
      <c r="B420" s="83">
        <f t="shared" si="33"/>
        <v>43766641.425169863</v>
      </c>
      <c r="C420" s="82">
        <f t="shared" si="34"/>
        <v>5470830.1781454282</v>
      </c>
      <c r="D420" s="68">
        <f t="shared" si="32"/>
        <v>393899.77282652882</v>
      </c>
      <c r="E420" s="88">
        <f t="shared" si="31"/>
        <v>5864729.9509719573</v>
      </c>
      <c r="F420" s="4"/>
    </row>
    <row r="421" spans="1:6" ht="15.75">
      <c r="A421" s="65">
        <v>414</v>
      </c>
      <c r="B421" s="83">
        <f t="shared" si="33"/>
        <v>38295811.247024432</v>
      </c>
      <c r="C421" s="82">
        <f t="shared" si="34"/>
        <v>5470830.1781454282</v>
      </c>
      <c r="D421" s="68">
        <f t="shared" si="32"/>
        <v>344662.3012232199</v>
      </c>
      <c r="E421" s="88">
        <f t="shared" si="31"/>
        <v>5815492.4793686485</v>
      </c>
      <c r="F421" s="4"/>
    </row>
    <row r="422" spans="1:6" ht="15.75">
      <c r="A422" s="65">
        <v>415</v>
      </c>
      <c r="B422" s="83">
        <f t="shared" si="33"/>
        <v>32824981.068879005</v>
      </c>
      <c r="C422" s="82">
        <f t="shared" si="34"/>
        <v>5470830.1781454282</v>
      </c>
      <c r="D422" s="68">
        <f t="shared" si="32"/>
        <v>295424.82961991103</v>
      </c>
      <c r="E422" s="88">
        <f t="shared" si="31"/>
        <v>5766255.0077653397</v>
      </c>
      <c r="F422" s="4"/>
    </row>
    <row r="423" spans="1:6" ht="15.75">
      <c r="A423" s="65">
        <v>416</v>
      </c>
      <c r="B423" s="83">
        <f t="shared" si="33"/>
        <v>27354150.890733577</v>
      </c>
      <c r="C423" s="82">
        <f t="shared" si="34"/>
        <v>5470830.1781454282</v>
      </c>
      <c r="D423" s="68">
        <f t="shared" si="32"/>
        <v>246187.3580166022</v>
      </c>
      <c r="E423" s="88">
        <f t="shared" si="31"/>
        <v>5717017.53616203</v>
      </c>
      <c r="F423" s="4"/>
    </row>
    <row r="424" spans="1:6" ht="15.75">
      <c r="A424" s="65">
        <v>417</v>
      </c>
      <c r="B424" s="83">
        <f t="shared" si="33"/>
        <v>21883320.71258815</v>
      </c>
      <c r="C424" s="82">
        <f t="shared" si="34"/>
        <v>5470830.1781454282</v>
      </c>
      <c r="D424" s="68">
        <f t="shared" si="32"/>
        <v>196949.88641329334</v>
      </c>
      <c r="E424" s="88">
        <f t="shared" si="31"/>
        <v>5667780.0645587211</v>
      </c>
      <c r="F424" s="4"/>
    </row>
    <row r="425" spans="1:6" ht="15.75">
      <c r="A425" s="65">
        <v>418</v>
      </c>
      <c r="B425" s="83">
        <f t="shared" si="33"/>
        <v>16412490.534442723</v>
      </c>
      <c r="C425" s="82">
        <f t="shared" si="34"/>
        <v>5470830.1781454282</v>
      </c>
      <c r="D425" s="68">
        <f t="shared" si="32"/>
        <v>147712.4148099845</v>
      </c>
      <c r="E425" s="88">
        <f t="shared" si="31"/>
        <v>5618542.5929554123</v>
      </c>
      <c r="F425" s="4"/>
    </row>
    <row r="426" spans="1:6" ht="15.75">
      <c r="A426" s="65">
        <v>419</v>
      </c>
      <c r="B426" s="83">
        <f t="shared" si="33"/>
        <v>10941660.356297296</v>
      </c>
      <c r="C426" s="82">
        <f t="shared" si="34"/>
        <v>5470830.1781454282</v>
      </c>
      <c r="D426" s="68">
        <f t="shared" si="32"/>
        <v>98474.943206675656</v>
      </c>
      <c r="E426" s="88">
        <f t="shared" si="31"/>
        <v>5569305.1213521035</v>
      </c>
      <c r="F426" s="4"/>
    </row>
    <row r="427" spans="1:6" ht="15.75">
      <c r="A427" s="65">
        <v>420</v>
      </c>
      <c r="B427" s="83">
        <f t="shared" si="33"/>
        <v>5470830.1781518674</v>
      </c>
      <c r="C427" s="82">
        <f t="shared" si="34"/>
        <v>5470830.1781454282</v>
      </c>
      <c r="D427" s="68">
        <f t="shared" si="32"/>
        <v>49237.471603366808</v>
      </c>
      <c r="E427" s="88">
        <f t="shared" si="31"/>
        <v>5520067.6497487947</v>
      </c>
      <c r="F427" s="4"/>
    </row>
    <row r="428" spans="1:6" ht="15.75">
      <c r="A428" s="42" t="s">
        <v>35</v>
      </c>
      <c r="B428" s="4"/>
      <c r="C428" s="84">
        <f>SUM(C8:C427)</f>
        <v>2249999999.9999943</v>
      </c>
      <c r="D428" s="43">
        <f>SUM(D8:D427)</f>
        <v>4134071294.3067641</v>
      </c>
      <c r="E428" s="5"/>
      <c r="F428" s="4"/>
    </row>
  </sheetData>
  <mergeCells count="1">
    <mergeCell ref="A6:D6"/>
  </mergeCells>
  <pageMargins left="0.7" right="0.7" top="0.75" bottom="0.75" header="0.3" footer="0.3"/>
  <pageSetup scale="90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68"/>
  <sheetViews>
    <sheetView topLeftCell="A354" workbookViewId="0">
      <selection sqref="A1:F368"/>
    </sheetView>
  </sheetViews>
  <sheetFormatPr defaultColWidth="9.140625" defaultRowHeight="15.75"/>
  <cols>
    <col min="1" max="1" width="24.7109375" bestFit="1" customWidth="1"/>
    <col min="2" max="2" width="17.5703125" customWidth="1"/>
    <col min="3" max="3" width="15.7109375" bestFit="1" customWidth="1"/>
    <col min="4" max="4" width="14.42578125" bestFit="1" customWidth="1"/>
    <col min="5" max="5" width="15" customWidth="1"/>
    <col min="6" max="6" width="21.7109375" bestFit="1" customWidth="1"/>
    <col min="7" max="8" width="14.7109375" style="4" customWidth="1"/>
    <col min="9" max="9" width="15.85546875" style="4" customWidth="1"/>
    <col min="10" max="16384" width="9.140625" style="4"/>
  </cols>
  <sheetData>
    <row r="1" spans="1:8" ht="15.75" customHeight="1">
      <c r="A1" s="1" t="s">
        <v>0</v>
      </c>
      <c r="B1" s="2">
        <v>360</v>
      </c>
      <c r="C1" s="3" t="s">
        <v>1</v>
      </c>
      <c r="D1" s="44"/>
      <c r="E1" s="44"/>
      <c r="F1" s="33"/>
      <c r="G1" s="38"/>
      <c r="H1" s="38"/>
    </row>
    <row r="2" spans="1:8">
      <c r="A2" s="1" t="s">
        <v>2</v>
      </c>
      <c r="B2" s="93">
        <f>'Tiến độ giải ngân'!G17</f>
        <v>2250000000</v>
      </c>
      <c r="C2" s="3" t="s">
        <v>3</v>
      </c>
      <c r="D2" s="44"/>
      <c r="E2" s="44"/>
      <c r="F2" s="33"/>
      <c r="G2" s="38"/>
      <c r="H2" s="38"/>
    </row>
    <row r="3" spans="1:8">
      <c r="A3" s="1" t="s">
        <v>4</v>
      </c>
      <c r="B3" s="7">
        <v>6.5000000000000002E-2</v>
      </c>
      <c r="C3" s="4"/>
      <c r="D3" s="44"/>
      <c r="E3" s="44"/>
      <c r="F3" s="33"/>
      <c r="G3" s="38"/>
      <c r="H3" s="38"/>
    </row>
    <row r="4" spans="1:8">
      <c r="A4" s="1" t="s">
        <v>5</v>
      </c>
      <c r="B4" s="6">
        <v>12</v>
      </c>
      <c r="C4" s="4" t="s">
        <v>6</v>
      </c>
      <c r="D4" s="44"/>
      <c r="E4" s="44"/>
      <c r="F4" s="33"/>
      <c r="G4" s="38"/>
      <c r="H4" s="38"/>
    </row>
    <row r="5" spans="1:8">
      <c r="A5" s="1" t="s">
        <v>7</v>
      </c>
      <c r="B5" s="7">
        <v>0.108</v>
      </c>
      <c r="C5" s="4"/>
      <c r="D5" s="4"/>
      <c r="E5" s="5"/>
      <c r="F5" s="4"/>
    </row>
    <row r="6" spans="1:8">
      <c r="A6" s="78"/>
      <c r="B6" s="79"/>
      <c r="C6" s="79"/>
      <c r="D6" s="79"/>
      <c r="E6" s="5"/>
      <c r="F6" s="4"/>
    </row>
    <row r="7" spans="1:8">
      <c r="A7" s="61" t="s">
        <v>8</v>
      </c>
      <c r="B7" s="61" t="s">
        <v>9</v>
      </c>
      <c r="C7" s="61" t="s">
        <v>10</v>
      </c>
      <c r="D7" s="62" t="s">
        <v>11</v>
      </c>
      <c r="E7" s="39" t="s">
        <v>12</v>
      </c>
      <c r="F7" s="4"/>
    </row>
    <row r="8" spans="1:8" ht="16.5" customHeight="1">
      <c r="A8" s="63">
        <v>1</v>
      </c>
      <c r="B8" s="81">
        <f>'Tiến độ giải ngân'!G10</f>
        <v>675000000</v>
      </c>
      <c r="C8" s="81">
        <f>$B$8/($B$1)</f>
        <v>1875000</v>
      </c>
      <c r="D8" s="64">
        <f>IF(A8&lt;=$B$4,B8*$B$3/12,B8*$B$5/12)</f>
        <v>3656250</v>
      </c>
      <c r="E8" s="85">
        <f>SUM(C8+D8)</f>
        <v>5531250</v>
      </c>
      <c r="F8" s="54" t="s">
        <v>34</v>
      </c>
    </row>
    <row r="9" spans="1:8" ht="15.75" customHeight="1">
      <c r="A9" s="65">
        <v>2</v>
      </c>
      <c r="B9" s="82">
        <f>B8-C8</f>
        <v>673125000</v>
      </c>
      <c r="C9" s="82">
        <f>$B$8/($B$1)</f>
        <v>1875000</v>
      </c>
      <c r="D9" s="66">
        <f t="shared" ref="D9:D12" si="0">IF(A9&lt;=$B$4,B9*$B$3/12,B9*$B$5/12)</f>
        <v>3646093.75</v>
      </c>
      <c r="E9" s="86">
        <f t="shared" ref="E9:E12" si="1">SUM(C9+D9)</f>
        <v>5521093.75</v>
      </c>
      <c r="F9" s="56"/>
    </row>
    <row r="10" spans="1:8">
      <c r="A10" s="65">
        <v>3</v>
      </c>
      <c r="B10" s="82">
        <f t="shared" ref="B10:B12" si="2">B9-C9</f>
        <v>671250000</v>
      </c>
      <c r="C10" s="82">
        <f t="shared" ref="C10:C12" si="3">$B$8/($B$1)</f>
        <v>1875000</v>
      </c>
      <c r="D10" s="66">
        <f t="shared" si="0"/>
        <v>3635937.5</v>
      </c>
      <c r="E10" s="86">
        <f t="shared" si="1"/>
        <v>5510937.5</v>
      </c>
      <c r="F10" s="56"/>
    </row>
    <row r="11" spans="1:8" ht="16.5" customHeight="1">
      <c r="A11" s="65">
        <v>4</v>
      </c>
      <c r="B11" s="82">
        <f t="shared" si="2"/>
        <v>669375000</v>
      </c>
      <c r="C11" s="82">
        <f t="shared" si="3"/>
        <v>1875000</v>
      </c>
      <c r="D11" s="66">
        <f t="shared" si="0"/>
        <v>3625781.25</v>
      </c>
      <c r="E11" s="86">
        <f t="shared" si="1"/>
        <v>5500781.25</v>
      </c>
      <c r="F11" s="56"/>
    </row>
    <row r="12" spans="1:8">
      <c r="A12" s="65">
        <v>5</v>
      </c>
      <c r="B12" s="82">
        <f t="shared" si="2"/>
        <v>667500000</v>
      </c>
      <c r="C12" s="82">
        <f t="shared" si="3"/>
        <v>1875000</v>
      </c>
      <c r="D12" s="66">
        <f t="shared" si="0"/>
        <v>3615625</v>
      </c>
      <c r="E12" s="86">
        <f t="shared" si="1"/>
        <v>5490625</v>
      </c>
      <c r="F12" s="56"/>
    </row>
    <row r="13" spans="1:8">
      <c r="A13" s="63">
        <v>6</v>
      </c>
      <c r="B13" s="81">
        <f>B12-C12+'Tiến độ giải ngân'!G11</f>
        <v>890625000</v>
      </c>
      <c r="C13" s="81">
        <f>$B$13/($B$1-5)</f>
        <v>2508802.8169014086</v>
      </c>
      <c r="D13" s="67">
        <f>IF(A13&lt;=$B$4,B13*$B$3/12,B13*$B$5/12)</f>
        <v>4824218.75</v>
      </c>
      <c r="E13" s="87">
        <f t="shared" ref="E13:E70" si="4">SUM(C13+D13)</f>
        <v>7333021.5669014081</v>
      </c>
      <c r="F13" s="58" t="s">
        <v>49</v>
      </c>
    </row>
    <row r="14" spans="1:8">
      <c r="A14" s="65">
        <v>7</v>
      </c>
      <c r="B14" s="82">
        <f>B13-C13</f>
        <v>888116197.18309855</v>
      </c>
      <c r="C14" s="82">
        <f>$B$14/($B$1-6)</f>
        <v>2508802.8169014081</v>
      </c>
      <c r="D14" s="68">
        <f t="shared" ref="D14:D16" si="5">IF(A14&lt;=$B$4,B14*$B$3/12,B14*$B$5/12)</f>
        <v>4810629.4014084507</v>
      </c>
      <c r="E14" s="89">
        <f t="shared" si="4"/>
        <v>7319432.2183098588</v>
      </c>
      <c r="F14" s="90"/>
    </row>
    <row r="15" spans="1:8">
      <c r="A15" s="63">
        <v>8</v>
      </c>
      <c r="B15" s="81">
        <f>B14-C14+'Tiến độ giải ngân'!G12</f>
        <v>1110607394.3661971</v>
      </c>
      <c r="C15" s="81">
        <f>$B$15/($B$1-7)</f>
        <v>3146196.5846067904</v>
      </c>
      <c r="D15" s="67">
        <f t="shared" si="5"/>
        <v>6015790.0528169014</v>
      </c>
      <c r="E15" s="87">
        <f t="shared" si="4"/>
        <v>9161986.6374236923</v>
      </c>
      <c r="F15" s="58" t="s">
        <v>50</v>
      </c>
    </row>
    <row r="16" spans="1:8">
      <c r="A16" s="65">
        <v>9</v>
      </c>
      <c r="B16" s="82">
        <f>B15-C15</f>
        <v>1107461197.7815902</v>
      </c>
      <c r="C16" s="82">
        <f>$B$16/($B$1-8)</f>
        <v>3146196.5846067904</v>
      </c>
      <c r="D16" s="68">
        <f t="shared" si="5"/>
        <v>5998748.1546502812</v>
      </c>
      <c r="E16" s="89">
        <f t="shared" si="4"/>
        <v>9144944.7392570712</v>
      </c>
      <c r="F16" s="91"/>
    </row>
    <row r="17" spans="1:6">
      <c r="A17" s="63">
        <v>10</v>
      </c>
      <c r="B17" s="92">
        <f>B16-C16+'Tiến độ giải ngân'!G13</f>
        <v>1329315001.1969833</v>
      </c>
      <c r="C17" s="81">
        <f>$B$17/($B$1-9)</f>
        <v>3787222.225632431</v>
      </c>
      <c r="D17" s="67">
        <f>IF(A17&lt;=$B$4,B17*$B$3/12,B17*$B$5/12)</f>
        <v>7200456.2564836601</v>
      </c>
      <c r="E17" s="87">
        <f t="shared" si="4"/>
        <v>10987678.482116092</v>
      </c>
      <c r="F17" s="58" t="s">
        <v>51</v>
      </c>
    </row>
    <row r="18" spans="1:6">
      <c r="A18" s="65">
        <v>11</v>
      </c>
      <c r="B18" s="83">
        <f t="shared" ref="B18:B22" si="6">B17-C17</f>
        <v>1325527778.9713509</v>
      </c>
      <c r="C18" s="82">
        <f>$B$17/($B$1-9)</f>
        <v>3787222.225632431</v>
      </c>
      <c r="D18" s="68">
        <f t="shared" ref="D18:D81" si="7">IF(A18&lt;=$B$4,B18*$B$3/12,B18*$B$5/12)</f>
        <v>7179942.136094817</v>
      </c>
      <c r="E18" s="88">
        <f t="shared" si="4"/>
        <v>10967164.361727249</v>
      </c>
    </row>
    <row r="19" spans="1:6">
      <c r="A19" s="63">
        <v>12</v>
      </c>
      <c r="B19" s="92">
        <f>B18-C18+'Tiến độ giải ngân'!G14</f>
        <v>1546740556.7457185</v>
      </c>
      <c r="C19" s="81">
        <f>$B$19/($B$1-11)</f>
        <v>4431921.3660335774</v>
      </c>
      <c r="D19" s="67">
        <f t="shared" si="7"/>
        <v>8378178.0157059757</v>
      </c>
      <c r="E19" s="87">
        <f t="shared" si="4"/>
        <v>12810099.381739553</v>
      </c>
      <c r="F19" s="58" t="s">
        <v>48</v>
      </c>
    </row>
    <row r="20" spans="1:6">
      <c r="A20" s="65">
        <v>13</v>
      </c>
      <c r="B20" s="83">
        <f t="shared" si="6"/>
        <v>1542308635.3796849</v>
      </c>
      <c r="C20" s="82">
        <f>$B$19/($B$1-11)</f>
        <v>4431921.3660335774</v>
      </c>
      <c r="D20" s="68">
        <f t="shared" si="7"/>
        <v>13880777.718417166</v>
      </c>
      <c r="E20" s="88">
        <f t="shared" si="4"/>
        <v>18312699.084450744</v>
      </c>
      <c r="F20" s="4"/>
    </row>
    <row r="21" spans="1:6">
      <c r="A21" s="65">
        <v>14</v>
      </c>
      <c r="B21" s="83">
        <f t="shared" si="6"/>
        <v>1537876714.0136514</v>
      </c>
      <c r="C21" s="82">
        <f t="shared" ref="C21:C24" si="8">$B$19/($B$1-11)</f>
        <v>4431921.3660335774</v>
      </c>
      <c r="D21" s="68">
        <f t="shared" si="7"/>
        <v>13840890.426122861</v>
      </c>
      <c r="E21" s="88">
        <f t="shared" si="4"/>
        <v>18272811.792156439</v>
      </c>
      <c r="F21" s="4"/>
    </row>
    <row r="22" spans="1:6">
      <c r="A22" s="65">
        <v>15</v>
      </c>
      <c r="B22" s="83">
        <f t="shared" si="6"/>
        <v>1533444792.6476178</v>
      </c>
      <c r="C22" s="82">
        <f t="shared" si="8"/>
        <v>4431921.3660335774</v>
      </c>
      <c r="D22" s="68">
        <f t="shared" si="7"/>
        <v>13801003.13382856</v>
      </c>
      <c r="E22" s="88">
        <f t="shared" si="4"/>
        <v>18232924.499862138</v>
      </c>
      <c r="F22" s="40"/>
    </row>
    <row r="23" spans="1:6">
      <c r="A23" s="65">
        <v>16</v>
      </c>
      <c r="B23" s="82">
        <f>B22-C22</f>
        <v>1529012871.2815843</v>
      </c>
      <c r="C23" s="82">
        <f t="shared" si="8"/>
        <v>4431921.3660335774</v>
      </c>
      <c r="D23" s="66">
        <f t="shared" si="7"/>
        <v>13761115.841534259</v>
      </c>
      <c r="E23" s="86">
        <f t="shared" si="4"/>
        <v>18193037.207567837</v>
      </c>
      <c r="F23" s="57"/>
    </row>
    <row r="24" spans="1:6">
      <c r="A24" s="65">
        <v>17</v>
      </c>
      <c r="B24" s="83">
        <f>B23-C23</f>
        <v>1524580949.9155507</v>
      </c>
      <c r="C24" s="82">
        <f t="shared" si="8"/>
        <v>4431921.3660335774</v>
      </c>
      <c r="D24" s="68">
        <f t="shared" si="7"/>
        <v>13721228.549239956</v>
      </c>
      <c r="E24" s="88">
        <f t="shared" si="4"/>
        <v>18153149.915273532</v>
      </c>
      <c r="F24" s="4"/>
    </row>
    <row r="25" spans="1:6">
      <c r="A25" s="63">
        <v>18</v>
      </c>
      <c r="B25" s="92">
        <f>B24-C24+'Tiến độ giải ngân'!G15</f>
        <v>2082649028.5495172</v>
      </c>
      <c r="C25" s="81">
        <f>$B$25/($B$1-17)</f>
        <v>6071863.0569956768</v>
      </c>
      <c r="D25" s="67">
        <f t="shared" si="7"/>
        <v>18743841.256945655</v>
      </c>
      <c r="E25" s="87">
        <f t="shared" si="4"/>
        <v>24815704.31394133</v>
      </c>
      <c r="F25" s="54" t="s">
        <v>52</v>
      </c>
    </row>
    <row r="26" spans="1:6">
      <c r="A26" s="65">
        <v>19</v>
      </c>
      <c r="B26" s="83">
        <f t="shared" ref="B26:B28" si="9">B25-C25</f>
        <v>2076577165.4925215</v>
      </c>
      <c r="C26" s="82">
        <f>$B$25/($B$1-17)</f>
        <v>6071863.0569956768</v>
      </c>
      <c r="D26" s="68">
        <f t="shared" si="7"/>
        <v>18689194.489432693</v>
      </c>
      <c r="E26" s="88">
        <f t="shared" si="4"/>
        <v>24761057.546428367</v>
      </c>
      <c r="F26" s="4"/>
    </row>
    <row r="27" spans="1:6">
      <c r="A27" s="65">
        <v>20</v>
      </c>
      <c r="B27" s="83">
        <f t="shared" si="9"/>
        <v>2070505302.4355259</v>
      </c>
      <c r="C27" s="82">
        <f t="shared" ref="C27:C30" si="10">$B$25/($B$1-17)</f>
        <v>6071863.0569956768</v>
      </c>
      <c r="D27" s="68">
        <f t="shared" si="7"/>
        <v>18634547.721919734</v>
      </c>
      <c r="E27" s="88">
        <f t="shared" si="4"/>
        <v>24706410.778915413</v>
      </c>
      <c r="F27" s="4"/>
    </row>
    <row r="28" spans="1:6">
      <c r="A28" s="65">
        <v>21</v>
      </c>
      <c r="B28" s="83">
        <f t="shared" si="9"/>
        <v>2064433439.3785303</v>
      </c>
      <c r="C28" s="82">
        <f t="shared" si="10"/>
        <v>6071863.0569956768</v>
      </c>
      <c r="D28" s="68">
        <f t="shared" si="7"/>
        <v>18579900.954406772</v>
      </c>
      <c r="E28" s="88">
        <f t="shared" si="4"/>
        <v>24651764.011402451</v>
      </c>
      <c r="F28" s="4"/>
    </row>
    <row r="29" spans="1:6">
      <c r="A29" s="65">
        <v>22</v>
      </c>
      <c r="B29" s="82">
        <f>B28-C28</f>
        <v>2058361576.3215346</v>
      </c>
      <c r="C29" s="82">
        <f t="shared" si="10"/>
        <v>6071863.0569956768</v>
      </c>
      <c r="D29" s="66">
        <f t="shared" si="7"/>
        <v>18525254.18689381</v>
      </c>
      <c r="E29" s="86">
        <f t="shared" si="4"/>
        <v>24597117.243889488</v>
      </c>
      <c r="F29" s="57"/>
    </row>
    <row r="30" spans="1:6">
      <c r="A30" s="65">
        <v>23</v>
      </c>
      <c r="B30" s="83">
        <f>B29-C29</f>
        <v>2052289713.264539</v>
      </c>
      <c r="C30" s="82">
        <f t="shared" si="10"/>
        <v>6071863.0569956768</v>
      </c>
      <c r="D30" s="68">
        <f t="shared" si="7"/>
        <v>18470607.419380851</v>
      </c>
      <c r="E30" s="88">
        <f t="shared" si="4"/>
        <v>24542470.476376526</v>
      </c>
      <c r="F30" s="4"/>
    </row>
    <row r="31" spans="1:6">
      <c r="A31" s="63">
        <v>24</v>
      </c>
      <c r="B31" s="92">
        <f>B30-C30+'Tiến độ giải ngân'!G16</f>
        <v>2158717850.2075434</v>
      </c>
      <c r="C31" s="81">
        <f>$B$31/(B$1-23)</f>
        <v>6405690.9501707517</v>
      </c>
      <c r="D31" s="67">
        <f t="shared" si="7"/>
        <v>19428460.651867893</v>
      </c>
      <c r="E31" s="87">
        <f t="shared" si="4"/>
        <v>25834151.602038644</v>
      </c>
      <c r="F31" s="54" t="s">
        <v>53</v>
      </c>
    </row>
    <row r="32" spans="1:6">
      <c r="A32" s="65">
        <v>25</v>
      </c>
      <c r="B32" s="83">
        <f t="shared" ref="B32:B95" si="11">B31-C31</f>
        <v>2152312159.2573729</v>
      </c>
      <c r="C32" s="82">
        <f>$B$31/(B$1-23)</f>
        <v>6405690.9501707517</v>
      </c>
      <c r="D32" s="68">
        <f t="shared" si="7"/>
        <v>19370809.433316354</v>
      </c>
      <c r="E32" s="88">
        <f t="shared" si="4"/>
        <v>25776500.383487105</v>
      </c>
      <c r="F32" s="4"/>
    </row>
    <row r="33" spans="1:6">
      <c r="A33" s="65">
        <v>26</v>
      </c>
      <c r="B33" s="83">
        <f t="shared" si="11"/>
        <v>2145906468.3072021</v>
      </c>
      <c r="C33" s="82">
        <f t="shared" ref="C33:C96" si="12">$B$31/(B$1-23)</f>
        <v>6405690.9501707517</v>
      </c>
      <c r="D33" s="68">
        <f t="shared" si="7"/>
        <v>19313158.214764819</v>
      </c>
      <c r="E33" s="88">
        <f t="shared" si="4"/>
        <v>25718849.16493557</v>
      </c>
      <c r="F33" s="4"/>
    </row>
    <row r="34" spans="1:6">
      <c r="A34" s="65">
        <v>27</v>
      </c>
      <c r="B34" s="83">
        <f t="shared" si="11"/>
        <v>2139500777.3570313</v>
      </c>
      <c r="C34" s="82">
        <f t="shared" si="12"/>
        <v>6405690.9501707517</v>
      </c>
      <c r="D34" s="68">
        <f t="shared" si="7"/>
        <v>19255506.996213283</v>
      </c>
      <c r="E34" s="88">
        <f t="shared" si="4"/>
        <v>25661197.946384035</v>
      </c>
      <c r="F34" s="4"/>
    </row>
    <row r="35" spans="1:6">
      <c r="A35" s="65">
        <v>28</v>
      </c>
      <c r="B35" s="83">
        <f t="shared" si="11"/>
        <v>2133095086.4068606</v>
      </c>
      <c r="C35" s="82">
        <f t="shared" si="12"/>
        <v>6405690.9501707517</v>
      </c>
      <c r="D35" s="68">
        <f t="shared" si="7"/>
        <v>19197855.777661745</v>
      </c>
      <c r="E35" s="88">
        <f t="shared" si="4"/>
        <v>25603546.727832496</v>
      </c>
      <c r="F35" s="4"/>
    </row>
    <row r="36" spans="1:6">
      <c r="A36" s="65">
        <v>29</v>
      </c>
      <c r="B36" s="83">
        <f t="shared" si="11"/>
        <v>2126689395.4566898</v>
      </c>
      <c r="C36" s="82">
        <f t="shared" si="12"/>
        <v>6405690.9501707517</v>
      </c>
      <c r="D36" s="68">
        <f t="shared" si="7"/>
        <v>19140204.559110209</v>
      </c>
      <c r="E36" s="88">
        <f t="shared" si="4"/>
        <v>25545895.509280961</v>
      </c>
      <c r="F36" s="4"/>
    </row>
    <row r="37" spans="1:6">
      <c r="A37" s="65">
        <v>30</v>
      </c>
      <c r="B37" s="83">
        <f t="shared" si="11"/>
        <v>2120283704.5065191</v>
      </c>
      <c r="C37" s="82">
        <f t="shared" si="12"/>
        <v>6405690.9501707517</v>
      </c>
      <c r="D37" s="68">
        <f t="shared" si="7"/>
        <v>19082553.34055867</v>
      </c>
      <c r="E37" s="88">
        <f t="shared" si="4"/>
        <v>25488244.290729422</v>
      </c>
      <c r="F37" s="4"/>
    </row>
    <row r="38" spans="1:6">
      <c r="A38" s="65">
        <v>31</v>
      </c>
      <c r="B38" s="83">
        <f t="shared" si="11"/>
        <v>2113878013.5563483</v>
      </c>
      <c r="C38" s="82">
        <f t="shared" si="12"/>
        <v>6405690.9501707517</v>
      </c>
      <c r="D38" s="68">
        <f t="shared" si="7"/>
        <v>19024902.122007135</v>
      </c>
      <c r="E38" s="88">
        <f t="shared" si="4"/>
        <v>25430593.072177887</v>
      </c>
      <c r="F38" s="4"/>
    </row>
    <row r="39" spans="1:6">
      <c r="A39" s="65">
        <v>32</v>
      </c>
      <c r="B39" s="83">
        <f t="shared" si="11"/>
        <v>2107472322.6061776</v>
      </c>
      <c r="C39" s="82">
        <f t="shared" si="12"/>
        <v>6405690.9501707517</v>
      </c>
      <c r="D39" s="68">
        <f t="shared" si="7"/>
        <v>18967250.903455596</v>
      </c>
      <c r="E39" s="88">
        <f t="shared" si="4"/>
        <v>25372941.853626348</v>
      </c>
      <c r="F39" s="4"/>
    </row>
    <row r="40" spans="1:6">
      <c r="A40" s="65">
        <v>33</v>
      </c>
      <c r="B40" s="83">
        <f t="shared" si="11"/>
        <v>2101066631.6560068</v>
      </c>
      <c r="C40" s="82">
        <f t="shared" si="12"/>
        <v>6405690.9501707517</v>
      </c>
      <c r="D40" s="68">
        <f t="shared" si="7"/>
        <v>18909599.684904061</v>
      </c>
      <c r="E40" s="88">
        <f t="shared" si="4"/>
        <v>25315290.635074813</v>
      </c>
      <c r="F40" s="4"/>
    </row>
    <row r="41" spans="1:6">
      <c r="A41" s="65">
        <v>34</v>
      </c>
      <c r="B41" s="83">
        <f t="shared" si="11"/>
        <v>2094660940.7058361</v>
      </c>
      <c r="C41" s="82">
        <f t="shared" si="12"/>
        <v>6405690.9501707517</v>
      </c>
      <c r="D41" s="68">
        <f t="shared" si="7"/>
        <v>18851948.466352526</v>
      </c>
      <c r="E41" s="88">
        <f t="shared" si="4"/>
        <v>25257639.416523278</v>
      </c>
      <c r="F41" s="4"/>
    </row>
    <row r="42" spans="1:6">
      <c r="A42" s="65">
        <v>35</v>
      </c>
      <c r="B42" s="83">
        <f t="shared" si="11"/>
        <v>2088255249.7556653</v>
      </c>
      <c r="C42" s="82">
        <f t="shared" si="12"/>
        <v>6405690.9501707517</v>
      </c>
      <c r="D42" s="68">
        <f t="shared" si="7"/>
        <v>18794297.247800987</v>
      </c>
      <c r="E42" s="88">
        <f t="shared" si="4"/>
        <v>25199988.197971739</v>
      </c>
      <c r="F42" s="4"/>
    </row>
    <row r="43" spans="1:6">
      <c r="A43" s="65">
        <v>36</v>
      </c>
      <c r="B43" s="83">
        <f t="shared" si="11"/>
        <v>2081849558.8054945</v>
      </c>
      <c r="C43" s="82">
        <f t="shared" si="12"/>
        <v>6405690.9501707517</v>
      </c>
      <c r="D43" s="68">
        <f t="shared" si="7"/>
        <v>18736646.029249448</v>
      </c>
      <c r="E43" s="88">
        <f t="shared" si="4"/>
        <v>25142336.9794202</v>
      </c>
      <c r="F43" s="4"/>
    </row>
    <row r="44" spans="1:6">
      <c r="A44" s="65">
        <v>37</v>
      </c>
      <c r="B44" s="83">
        <f t="shared" si="11"/>
        <v>2075443867.8553238</v>
      </c>
      <c r="C44" s="82">
        <f t="shared" si="12"/>
        <v>6405690.9501707517</v>
      </c>
      <c r="D44" s="68">
        <f t="shared" si="7"/>
        <v>18678994.810697913</v>
      </c>
      <c r="E44" s="88">
        <f t="shared" si="4"/>
        <v>25084685.760868665</v>
      </c>
      <c r="F44" s="4"/>
    </row>
    <row r="45" spans="1:6">
      <c r="A45" s="65">
        <v>38</v>
      </c>
      <c r="B45" s="83">
        <f t="shared" si="11"/>
        <v>2069038176.905153</v>
      </c>
      <c r="C45" s="82">
        <f t="shared" si="12"/>
        <v>6405690.9501707517</v>
      </c>
      <c r="D45" s="68">
        <f t="shared" si="7"/>
        <v>18621343.592146378</v>
      </c>
      <c r="E45" s="88">
        <f t="shared" si="4"/>
        <v>25027034.54231713</v>
      </c>
      <c r="F45" s="4"/>
    </row>
    <row r="46" spans="1:6">
      <c r="A46" s="65">
        <v>39</v>
      </c>
      <c r="B46" s="83">
        <f t="shared" si="11"/>
        <v>2062632485.9549823</v>
      </c>
      <c r="C46" s="82">
        <f t="shared" si="12"/>
        <v>6405690.9501707517</v>
      </c>
      <c r="D46" s="68">
        <f t="shared" si="7"/>
        <v>18563692.373594839</v>
      </c>
      <c r="E46" s="88">
        <f t="shared" si="4"/>
        <v>24969383.323765591</v>
      </c>
      <c r="F46" s="4"/>
    </row>
    <row r="47" spans="1:6">
      <c r="A47" s="65">
        <v>40</v>
      </c>
      <c r="B47" s="83">
        <f t="shared" si="11"/>
        <v>2056226795.0048115</v>
      </c>
      <c r="C47" s="82">
        <f t="shared" si="12"/>
        <v>6405690.9501707517</v>
      </c>
      <c r="D47" s="68">
        <f t="shared" si="7"/>
        <v>18506041.155043304</v>
      </c>
      <c r="E47" s="88">
        <f t="shared" si="4"/>
        <v>24911732.105214056</v>
      </c>
      <c r="F47" s="4"/>
    </row>
    <row r="48" spans="1:6">
      <c r="A48" s="65">
        <v>41</v>
      </c>
      <c r="B48" s="83">
        <f t="shared" si="11"/>
        <v>2049821104.0546408</v>
      </c>
      <c r="C48" s="82">
        <f t="shared" si="12"/>
        <v>6405690.9501707517</v>
      </c>
      <c r="D48" s="68">
        <f t="shared" si="7"/>
        <v>18448389.936491769</v>
      </c>
      <c r="E48" s="88">
        <f t="shared" si="4"/>
        <v>24854080.88666252</v>
      </c>
      <c r="F48" s="4"/>
    </row>
    <row r="49" spans="1:6">
      <c r="A49" s="65">
        <v>42</v>
      </c>
      <c r="B49" s="83">
        <f t="shared" si="11"/>
        <v>2043415413.10447</v>
      </c>
      <c r="C49" s="82">
        <f t="shared" si="12"/>
        <v>6405690.9501707517</v>
      </c>
      <c r="D49" s="68">
        <f t="shared" si="7"/>
        <v>18390738.71794023</v>
      </c>
      <c r="E49" s="88">
        <f t="shared" si="4"/>
        <v>24796429.668110982</v>
      </c>
      <c r="F49" s="4"/>
    </row>
    <row r="50" spans="1:6">
      <c r="A50" s="65">
        <v>43</v>
      </c>
      <c r="B50" s="83">
        <f t="shared" si="11"/>
        <v>2037009722.1542993</v>
      </c>
      <c r="C50" s="82">
        <f t="shared" si="12"/>
        <v>6405690.9501707517</v>
      </c>
      <c r="D50" s="68">
        <f t="shared" si="7"/>
        <v>18333087.499388691</v>
      </c>
      <c r="E50" s="88">
        <f t="shared" si="4"/>
        <v>24738778.449559443</v>
      </c>
      <c r="F50" s="4"/>
    </row>
    <row r="51" spans="1:6">
      <c r="A51" s="65">
        <v>44</v>
      </c>
      <c r="B51" s="83">
        <f t="shared" si="11"/>
        <v>2030604031.2041285</v>
      </c>
      <c r="C51" s="82">
        <f t="shared" si="12"/>
        <v>6405690.9501707517</v>
      </c>
      <c r="D51" s="68">
        <f t="shared" si="7"/>
        <v>18275436.280837156</v>
      </c>
      <c r="E51" s="88">
        <f t="shared" si="4"/>
        <v>24681127.231007908</v>
      </c>
      <c r="F51" s="4"/>
    </row>
    <row r="52" spans="1:6">
      <c r="A52" s="65">
        <v>45</v>
      </c>
      <c r="B52" s="83">
        <f t="shared" si="11"/>
        <v>2024198340.2539577</v>
      </c>
      <c r="C52" s="82">
        <f t="shared" si="12"/>
        <v>6405690.9501707517</v>
      </c>
      <c r="D52" s="68">
        <f t="shared" si="7"/>
        <v>18217785.062285621</v>
      </c>
      <c r="E52" s="88">
        <f t="shared" si="4"/>
        <v>24623476.012456372</v>
      </c>
      <c r="F52" s="4"/>
    </row>
    <row r="53" spans="1:6">
      <c r="A53" s="65">
        <v>46</v>
      </c>
      <c r="B53" s="83">
        <f t="shared" si="11"/>
        <v>2017792649.303787</v>
      </c>
      <c r="C53" s="82">
        <f t="shared" si="12"/>
        <v>6405690.9501707517</v>
      </c>
      <c r="D53" s="68">
        <f t="shared" si="7"/>
        <v>18160133.843734082</v>
      </c>
      <c r="E53" s="88">
        <f t="shared" si="4"/>
        <v>24565824.793904833</v>
      </c>
      <c r="F53" s="4"/>
    </row>
    <row r="54" spans="1:6">
      <c r="A54" s="65">
        <v>47</v>
      </c>
      <c r="B54" s="83">
        <f t="shared" si="11"/>
        <v>2011386958.3536162</v>
      </c>
      <c r="C54" s="82">
        <f t="shared" si="12"/>
        <v>6405690.9501707517</v>
      </c>
      <c r="D54" s="68">
        <f t="shared" si="7"/>
        <v>18102482.625182547</v>
      </c>
      <c r="E54" s="88">
        <f t="shared" si="4"/>
        <v>24508173.575353298</v>
      </c>
      <c r="F54" s="4"/>
    </row>
    <row r="55" spans="1:6">
      <c r="A55" s="65">
        <v>48</v>
      </c>
      <c r="B55" s="83">
        <f t="shared" si="11"/>
        <v>2004981267.4034455</v>
      </c>
      <c r="C55" s="82">
        <f t="shared" si="12"/>
        <v>6405690.9501707517</v>
      </c>
      <c r="D55" s="68">
        <f t="shared" si="7"/>
        <v>18044831.406631012</v>
      </c>
      <c r="E55" s="88">
        <f t="shared" si="4"/>
        <v>24450522.356801763</v>
      </c>
      <c r="F55" s="4"/>
    </row>
    <row r="56" spans="1:6">
      <c r="A56" s="65">
        <v>49</v>
      </c>
      <c r="B56" s="83">
        <f t="shared" si="11"/>
        <v>1998575576.4532747</v>
      </c>
      <c r="C56" s="82">
        <f t="shared" si="12"/>
        <v>6405690.9501707517</v>
      </c>
      <c r="D56" s="68">
        <f t="shared" si="7"/>
        <v>17987180.188079473</v>
      </c>
      <c r="E56" s="88">
        <f t="shared" si="4"/>
        <v>24392871.138250224</v>
      </c>
      <c r="F56" s="4"/>
    </row>
    <row r="57" spans="1:6">
      <c r="A57" s="65">
        <v>50</v>
      </c>
      <c r="B57" s="83">
        <f t="shared" si="11"/>
        <v>1992169885.503104</v>
      </c>
      <c r="C57" s="82">
        <f t="shared" si="12"/>
        <v>6405690.9501707517</v>
      </c>
      <c r="D57" s="68">
        <f t="shared" si="7"/>
        <v>17929528.969527934</v>
      </c>
      <c r="E57" s="88">
        <f t="shared" si="4"/>
        <v>24335219.919698685</v>
      </c>
      <c r="F57" s="4"/>
    </row>
    <row r="58" spans="1:6">
      <c r="A58" s="65">
        <v>51</v>
      </c>
      <c r="B58" s="83">
        <f t="shared" si="11"/>
        <v>1985764194.5529332</v>
      </c>
      <c r="C58" s="82">
        <f t="shared" si="12"/>
        <v>6405690.9501707517</v>
      </c>
      <c r="D58" s="68">
        <f t="shared" si="7"/>
        <v>17871877.750976399</v>
      </c>
      <c r="E58" s="88">
        <f t="shared" si="4"/>
        <v>24277568.70114715</v>
      </c>
      <c r="F58" s="4"/>
    </row>
    <row r="59" spans="1:6">
      <c r="A59" s="65">
        <v>52</v>
      </c>
      <c r="B59" s="83">
        <f t="shared" si="11"/>
        <v>1979358503.6027625</v>
      </c>
      <c r="C59" s="82">
        <f t="shared" si="12"/>
        <v>6405690.9501707517</v>
      </c>
      <c r="D59" s="68">
        <f t="shared" si="7"/>
        <v>17814226.532424863</v>
      </c>
      <c r="E59" s="88">
        <f t="shared" si="4"/>
        <v>24219917.482595615</v>
      </c>
      <c r="F59" s="4"/>
    </row>
    <row r="60" spans="1:6">
      <c r="A60" s="65">
        <v>53</v>
      </c>
      <c r="B60" s="83">
        <f t="shared" si="11"/>
        <v>1972952812.6525917</v>
      </c>
      <c r="C60" s="82">
        <f t="shared" si="12"/>
        <v>6405690.9501707517</v>
      </c>
      <c r="D60" s="68">
        <f t="shared" si="7"/>
        <v>17756575.313873325</v>
      </c>
      <c r="E60" s="88">
        <f t="shared" si="4"/>
        <v>24162266.264044076</v>
      </c>
      <c r="F60" s="4"/>
    </row>
    <row r="61" spans="1:6">
      <c r="A61" s="65">
        <v>54</v>
      </c>
      <c r="B61" s="83">
        <f t="shared" si="11"/>
        <v>1966547121.7024209</v>
      </c>
      <c r="C61" s="82">
        <f t="shared" si="12"/>
        <v>6405690.9501707517</v>
      </c>
      <c r="D61" s="68">
        <f t="shared" si="7"/>
        <v>17698924.095321789</v>
      </c>
      <c r="E61" s="88">
        <f t="shared" si="4"/>
        <v>24104615.045492541</v>
      </c>
      <c r="F61" s="4"/>
    </row>
    <row r="62" spans="1:6">
      <c r="A62" s="65">
        <v>55</v>
      </c>
      <c r="B62" s="83">
        <f t="shared" si="11"/>
        <v>1960141430.7522502</v>
      </c>
      <c r="C62" s="82">
        <f t="shared" si="12"/>
        <v>6405690.9501707517</v>
      </c>
      <c r="D62" s="68">
        <f t="shared" si="7"/>
        <v>17641272.87677025</v>
      </c>
      <c r="E62" s="88">
        <f t="shared" si="4"/>
        <v>24046963.826941002</v>
      </c>
      <c r="F62" s="4"/>
    </row>
    <row r="63" spans="1:6">
      <c r="A63" s="65">
        <v>56</v>
      </c>
      <c r="B63" s="83">
        <f t="shared" si="11"/>
        <v>1953735739.8020794</v>
      </c>
      <c r="C63" s="82">
        <f t="shared" si="12"/>
        <v>6405690.9501707517</v>
      </c>
      <c r="D63" s="68">
        <f t="shared" si="7"/>
        <v>17583621.658218715</v>
      </c>
      <c r="E63" s="88">
        <f t="shared" si="4"/>
        <v>23989312.608389467</v>
      </c>
      <c r="F63" s="4"/>
    </row>
    <row r="64" spans="1:6">
      <c r="A64" s="65">
        <v>57</v>
      </c>
      <c r="B64" s="83">
        <f t="shared" si="11"/>
        <v>1947330048.8519087</v>
      </c>
      <c r="C64" s="82">
        <f t="shared" si="12"/>
        <v>6405690.9501707517</v>
      </c>
      <c r="D64" s="68">
        <f t="shared" si="7"/>
        <v>17525970.439667176</v>
      </c>
      <c r="E64" s="88">
        <f t="shared" si="4"/>
        <v>23931661.389837928</v>
      </c>
      <c r="F64" s="4"/>
    </row>
    <row r="65" spans="1:6">
      <c r="A65" s="65">
        <v>58</v>
      </c>
      <c r="B65" s="83">
        <f t="shared" si="11"/>
        <v>1940924357.9017379</v>
      </c>
      <c r="C65" s="82">
        <f t="shared" si="12"/>
        <v>6405690.9501707517</v>
      </c>
      <c r="D65" s="68">
        <f t="shared" si="7"/>
        <v>17468319.221115641</v>
      </c>
      <c r="E65" s="88">
        <f t="shared" si="4"/>
        <v>23874010.171286393</v>
      </c>
      <c r="F65" s="4"/>
    </row>
    <row r="66" spans="1:6">
      <c r="A66" s="65">
        <v>59</v>
      </c>
      <c r="B66" s="83">
        <f t="shared" si="11"/>
        <v>1934518666.9515672</v>
      </c>
      <c r="C66" s="82">
        <f t="shared" si="12"/>
        <v>6405690.9501707517</v>
      </c>
      <c r="D66" s="68">
        <f t="shared" si="7"/>
        <v>17410668.002564106</v>
      </c>
      <c r="E66" s="88">
        <f t="shared" si="4"/>
        <v>23816358.952734858</v>
      </c>
      <c r="F66" s="4"/>
    </row>
    <row r="67" spans="1:6">
      <c r="A67" s="65">
        <v>60</v>
      </c>
      <c r="B67" s="83">
        <f t="shared" si="11"/>
        <v>1928112976.0013964</v>
      </c>
      <c r="C67" s="82">
        <f t="shared" si="12"/>
        <v>6405690.9501707517</v>
      </c>
      <c r="D67" s="68">
        <f t="shared" si="7"/>
        <v>17353016.784012567</v>
      </c>
      <c r="E67" s="88">
        <f t="shared" si="4"/>
        <v>23758707.734183319</v>
      </c>
      <c r="F67" s="4"/>
    </row>
    <row r="68" spans="1:6">
      <c r="A68" s="65">
        <v>61</v>
      </c>
      <c r="B68" s="83">
        <f t="shared" si="11"/>
        <v>1921707285.0512257</v>
      </c>
      <c r="C68" s="82">
        <f t="shared" si="12"/>
        <v>6405690.9501707517</v>
      </c>
      <c r="D68" s="68">
        <f t="shared" si="7"/>
        <v>17295365.565461028</v>
      </c>
      <c r="E68" s="88">
        <f t="shared" si="4"/>
        <v>23701056.51563178</v>
      </c>
      <c r="F68" s="4"/>
    </row>
    <row r="69" spans="1:6">
      <c r="A69" s="65">
        <v>62</v>
      </c>
      <c r="B69" s="83">
        <f t="shared" si="11"/>
        <v>1915301594.1010549</v>
      </c>
      <c r="C69" s="82">
        <f t="shared" si="12"/>
        <v>6405690.9501707517</v>
      </c>
      <c r="D69" s="68">
        <f t="shared" si="7"/>
        <v>17237714.346909493</v>
      </c>
      <c r="E69" s="88">
        <f t="shared" si="4"/>
        <v>23643405.297080245</v>
      </c>
      <c r="F69" s="4"/>
    </row>
    <row r="70" spans="1:6">
      <c r="A70" s="65">
        <v>63</v>
      </c>
      <c r="B70" s="83">
        <f t="shared" si="11"/>
        <v>1908895903.1508842</v>
      </c>
      <c r="C70" s="82">
        <f t="shared" si="12"/>
        <v>6405690.9501707517</v>
      </c>
      <c r="D70" s="68">
        <f t="shared" si="7"/>
        <v>17180063.128357958</v>
      </c>
      <c r="E70" s="88">
        <f t="shared" si="4"/>
        <v>23585754.07852871</v>
      </c>
      <c r="F70" s="4"/>
    </row>
    <row r="71" spans="1:6">
      <c r="A71" s="65">
        <v>64</v>
      </c>
      <c r="B71" s="83">
        <f t="shared" si="11"/>
        <v>1902490212.2007134</v>
      </c>
      <c r="C71" s="82">
        <f t="shared" si="12"/>
        <v>6405690.9501707517</v>
      </c>
      <c r="D71" s="68">
        <f t="shared" si="7"/>
        <v>17122411.909806419</v>
      </c>
      <c r="E71" s="88">
        <f t="shared" ref="E71:E134" si="13">SUM(C71+D71)</f>
        <v>23528102.859977171</v>
      </c>
      <c r="F71" s="4"/>
    </row>
    <row r="72" spans="1:6">
      <c r="A72" s="65">
        <v>65</v>
      </c>
      <c r="B72" s="83">
        <f t="shared" si="11"/>
        <v>1896084521.2505426</v>
      </c>
      <c r="C72" s="82">
        <f t="shared" si="12"/>
        <v>6405690.9501707517</v>
      </c>
      <c r="D72" s="68">
        <f t="shared" si="7"/>
        <v>17064760.691254884</v>
      </c>
      <c r="E72" s="88">
        <f t="shared" si="13"/>
        <v>23470451.641425636</v>
      </c>
      <c r="F72" s="4"/>
    </row>
    <row r="73" spans="1:6">
      <c r="A73" s="65">
        <v>66</v>
      </c>
      <c r="B73" s="83">
        <f t="shared" si="11"/>
        <v>1889678830.3003719</v>
      </c>
      <c r="C73" s="82">
        <f t="shared" si="12"/>
        <v>6405690.9501707517</v>
      </c>
      <c r="D73" s="68">
        <f t="shared" si="7"/>
        <v>17007109.472703349</v>
      </c>
      <c r="E73" s="88">
        <f t="shared" si="13"/>
        <v>23412800.422874101</v>
      </c>
      <c r="F73" s="4"/>
    </row>
    <row r="74" spans="1:6">
      <c r="A74" s="65">
        <v>67</v>
      </c>
      <c r="B74" s="83">
        <f t="shared" si="11"/>
        <v>1883273139.3502011</v>
      </c>
      <c r="C74" s="82">
        <f t="shared" si="12"/>
        <v>6405690.9501707517</v>
      </c>
      <c r="D74" s="68">
        <f t="shared" si="7"/>
        <v>16949458.25415181</v>
      </c>
      <c r="E74" s="88">
        <f t="shared" si="13"/>
        <v>23355149.204322562</v>
      </c>
      <c r="F74" s="4"/>
    </row>
    <row r="75" spans="1:6">
      <c r="A75" s="65">
        <v>68</v>
      </c>
      <c r="B75" s="83">
        <f t="shared" si="11"/>
        <v>1876867448.4000304</v>
      </c>
      <c r="C75" s="82">
        <f t="shared" si="12"/>
        <v>6405690.9501707517</v>
      </c>
      <c r="D75" s="68">
        <f t="shared" si="7"/>
        <v>16891807.035600271</v>
      </c>
      <c r="E75" s="88">
        <f t="shared" si="13"/>
        <v>23297497.985771023</v>
      </c>
      <c r="F75" s="4"/>
    </row>
    <row r="76" spans="1:6">
      <c r="A76" s="65">
        <v>69</v>
      </c>
      <c r="B76" s="83">
        <f t="shared" si="11"/>
        <v>1870461757.4498596</v>
      </c>
      <c r="C76" s="82">
        <f t="shared" si="12"/>
        <v>6405690.9501707517</v>
      </c>
      <c r="D76" s="68">
        <f t="shared" si="7"/>
        <v>16834155.817048736</v>
      </c>
      <c r="E76" s="88">
        <f t="shared" si="13"/>
        <v>23239846.767219488</v>
      </c>
      <c r="F76" s="4"/>
    </row>
    <row r="77" spans="1:6">
      <c r="A77" s="65">
        <v>70</v>
      </c>
      <c r="B77" s="83">
        <f t="shared" si="11"/>
        <v>1864056066.4996889</v>
      </c>
      <c r="C77" s="82">
        <f t="shared" si="12"/>
        <v>6405690.9501707517</v>
      </c>
      <c r="D77" s="68">
        <f t="shared" si="7"/>
        <v>16776504.598497199</v>
      </c>
      <c r="E77" s="88">
        <f t="shared" si="13"/>
        <v>23182195.548667952</v>
      </c>
      <c r="F77" s="4"/>
    </row>
    <row r="78" spans="1:6">
      <c r="A78" s="65">
        <v>71</v>
      </c>
      <c r="B78" s="83">
        <f t="shared" si="11"/>
        <v>1857650375.5495181</v>
      </c>
      <c r="C78" s="82">
        <f t="shared" si="12"/>
        <v>6405690.9501707517</v>
      </c>
      <c r="D78" s="68">
        <f t="shared" si="7"/>
        <v>16718853.379945664</v>
      </c>
      <c r="E78" s="88">
        <f t="shared" si="13"/>
        <v>23124544.330116414</v>
      </c>
      <c r="F78" s="4"/>
    </row>
    <row r="79" spans="1:6">
      <c r="A79" s="65">
        <v>72</v>
      </c>
      <c r="B79" s="83">
        <f t="shared" si="11"/>
        <v>1851244684.5993474</v>
      </c>
      <c r="C79" s="82">
        <f t="shared" si="12"/>
        <v>6405690.9501707517</v>
      </c>
      <c r="D79" s="68">
        <f t="shared" si="7"/>
        <v>16661202.161394127</v>
      </c>
      <c r="E79" s="88">
        <f t="shared" si="13"/>
        <v>23066893.111564878</v>
      </c>
      <c r="F79" s="4"/>
    </row>
    <row r="80" spans="1:6">
      <c r="A80" s="65">
        <v>73</v>
      </c>
      <c r="B80" s="83">
        <f t="shared" si="11"/>
        <v>1844838993.6491766</v>
      </c>
      <c r="C80" s="82">
        <f t="shared" si="12"/>
        <v>6405690.9501707517</v>
      </c>
      <c r="D80" s="68">
        <f t="shared" si="7"/>
        <v>16603550.94284259</v>
      </c>
      <c r="E80" s="88">
        <f t="shared" si="13"/>
        <v>23009241.893013343</v>
      </c>
      <c r="F80" s="4"/>
    </row>
    <row r="81" spans="1:6">
      <c r="A81" s="65">
        <v>74</v>
      </c>
      <c r="B81" s="83">
        <f t="shared" si="11"/>
        <v>1838433302.6990058</v>
      </c>
      <c r="C81" s="82">
        <f t="shared" si="12"/>
        <v>6405690.9501707517</v>
      </c>
      <c r="D81" s="68">
        <f t="shared" si="7"/>
        <v>16545899.724291051</v>
      </c>
      <c r="E81" s="88">
        <f t="shared" si="13"/>
        <v>22951590.674461804</v>
      </c>
      <c r="F81" s="4"/>
    </row>
    <row r="82" spans="1:6">
      <c r="A82" s="65">
        <v>75</v>
      </c>
      <c r="B82" s="83">
        <f t="shared" si="11"/>
        <v>1832027611.7488351</v>
      </c>
      <c r="C82" s="82">
        <f t="shared" si="12"/>
        <v>6405690.9501707517</v>
      </c>
      <c r="D82" s="68">
        <f t="shared" ref="D82:D145" si="14">IF(A82&lt;=$B$4,B82*$B$3/12,B82*$B$5/12)</f>
        <v>16488248.505739516</v>
      </c>
      <c r="E82" s="88">
        <f t="shared" si="13"/>
        <v>22893939.455910265</v>
      </c>
      <c r="F82" s="4"/>
    </row>
    <row r="83" spans="1:6">
      <c r="A83" s="65">
        <v>76</v>
      </c>
      <c r="B83" s="83">
        <f t="shared" si="11"/>
        <v>1825621920.7986643</v>
      </c>
      <c r="C83" s="82">
        <f t="shared" si="12"/>
        <v>6405690.9501707517</v>
      </c>
      <c r="D83" s="68">
        <f t="shared" si="14"/>
        <v>16430597.287187979</v>
      </c>
      <c r="E83" s="88">
        <f t="shared" si="13"/>
        <v>22836288.23735873</v>
      </c>
      <c r="F83" s="4"/>
    </row>
    <row r="84" spans="1:6">
      <c r="A84" s="65">
        <v>77</v>
      </c>
      <c r="B84" s="83">
        <f t="shared" si="11"/>
        <v>1819216229.8484936</v>
      </c>
      <c r="C84" s="82">
        <f t="shared" si="12"/>
        <v>6405690.9501707517</v>
      </c>
      <c r="D84" s="68">
        <f t="shared" si="14"/>
        <v>16372946.068636442</v>
      </c>
      <c r="E84" s="88">
        <f t="shared" si="13"/>
        <v>22778637.018807195</v>
      </c>
      <c r="F84" s="4"/>
    </row>
    <row r="85" spans="1:6">
      <c r="A85" s="65">
        <v>78</v>
      </c>
      <c r="B85" s="83">
        <f t="shared" si="11"/>
        <v>1812810538.8983228</v>
      </c>
      <c r="C85" s="82">
        <f t="shared" si="12"/>
        <v>6405690.9501707517</v>
      </c>
      <c r="D85" s="68">
        <f t="shared" si="14"/>
        <v>16315294.850084906</v>
      </c>
      <c r="E85" s="88">
        <f t="shared" si="13"/>
        <v>22720985.800255656</v>
      </c>
      <c r="F85" s="4"/>
    </row>
    <row r="86" spans="1:6">
      <c r="A86" s="65">
        <v>79</v>
      </c>
      <c r="B86" s="83">
        <f t="shared" si="11"/>
        <v>1806404847.9481521</v>
      </c>
      <c r="C86" s="82">
        <f t="shared" si="12"/>
        <v>6405690.9501707517</v>
      </c>
      <c r="D86" s="68">
        <f t="shared" si="14"/>
        <v>16257643.631533369</v>
      </c>
      <c r="E86" s="88">
        <f t="shared" si="13"/>
        <v>22663334.581704121</v>
      </c>
      <c r="F86" s="4"/>
    </row>
    <row r="87" spans="1:6">
      <c r="A87" s="65">
        <v>80</v>
      </c>
      <c r="B87" s="83">
        <f t="shared" si="11"/>
        <v>1799999156.9979813</v>
      </c>
      <c r="C87" s="82">
        <f t="shared" si="12"/>
        <v>6405690.9501707517</v>
      </c>
      <c r="D87" s="68">
        <f t="shared" si="14"/>
        <v>16199992.412981831</v>
      </c>
      <c r="E87" s="88">
        <f t="shared" si="13"/>
        <v>22605683.363152582</v>
      </c>
      <c r="F87" s="4"/>
    </row>
    <row r="88" spans="1:6">
      <c r="A88" s="65">
        <v>81</v>
      </c>
      <c r="B88" s="83">
        <f t="shared" si="11"/>
        <v>1793593466.0478106</v>
      </c>
      <c r="C88" s="82">
        <f t="shared" si="12"/>
        <v>6405690.9501707517</v>
      </c>
      <c r="D88" s="68">
        <f t="shared" si="14"/>
        <v>16142341.194430294</v>
      </c>
      <c r="E88" s="88">
        <f t="shared" si="13"/>
        <v>22548032.144601047</v>
      </c>
      <c r="F88" s="4"/>
    </row>
    <row r="89" spans="1:6">
      <c r="A89" s="65">
        <v>82</v>
      </c>
      <c r="B89" s="83">
        <f t="shared" si="11"/>
        <v>1787187775.0976398</v>
      </c>
      <c r="C89" s="82">
        <f t="shared" si="12"/>
        <v>6405690.9501707517</v>
      </c>
      <c r="D89" s="68">
        <f t="shared" si="14"/>
        <v>16084689.975878758</v>
      </c>
      <c r="E89" s="88">
        <f t="shared" si="13"/>
        <v>22490380.926049508</v>
      </c>
      <c r="F89" s="4"/>
    </row>
    <row r="90" spans="1:6">
      <c r="A90" s="65">
        <v>83</v>
      </c>
      <c r="B90" s="83">
        <f t="shared" si="11"/>
        <v>1780782084.147469</v>
      </c>
      <c r="C90" s="82">
        <f t="shared" si="12"/>
        <v>6405690.9501707517</v>
      </c>
      <c r="D90" s="68">
        <f t="shared" si="14"/>
        <v>16027038.757327221</v>
      </c>
      <c r="E90" s="88">
        <f t="shared" si="13"/>
        <v>22432729.707497973</v>
      </c>
      <c r="F90" s="4"/>
    </row>
    <row r="91" spans="1:6">
      <c r="A91" s="65">
        <v>84</v>
      </c>
      <c r="B91" s="83">
        <f t="shared" si="11"/>
        <v>1774376393.1972983</v>
      </c>
      <c r="C91" s="82">
        <f t="shared" si="12"/>
        <v>6405690.9501707517</v>
      </c>
      <c r="D91" s="68">
        <f t="shared" si="14"/>
        <v>15969387.538775684</v>
      </c>
      <c r="E91" s="88">
        <f t="shared" si="13"/>
        <v>22375078.488946438</v>
      </c>
      <c r="F91" s="4"/>
    </row>
    <row r="92" spans="1:6">
      <c r="A92" s="65">
        <v>85</v>
      </c>
      <c r="B92" s="83">
        <f t="shared" si="11"/>
        <v>1767970702.2471275</v>
      </c>
      <c r="C92" s="82">
        <f t="shared" si="12"/>
        <v>6405690.9501707517</v>
      </c>
      <c r="D92" s="68">
        <f t="shared" si="14"/>
        <v>15911736.320224149</v>
      </c>
      <c r="E92" s="88">
        <f t="shared" si="13"/>
        <v>22317427.270394899</v>
      </c>
      <c r="F92" s="4"/>
    </row>
    <row r="93" spans="1:6">
      <c r="A93" s="65">
        <v>86</v>
      </c>
      <c r="B93" s="83">
        <f t="shared" si="11"/>
        <v>1761565011.2969568</v>
      </c>
      <c r="C93" s="82">
        <f t="shared" si="12"/>
        <v>6405690.9501707517</v>
      </c>
      <c r="D93" s="68">
        <f t="shared" si="14"/>
        <v>15854085.10167261</v>
      </c>
      <c r="E93" s="88">
        <f t="shared" si="13"/>
        <v>22259776.05184336</v>
      </c>
      <c r="F93" s="4"/>
    </row>
    <row r="94" spans="1:6">
      <c r="A94" s="65">
        <v>87</v>
      </c>
      <c r="B94" s="83">
        <f t="shared" si="11"/>
        <v>1755159320.346786</v>
      </c>
      <c r="C94" s="82">
        <f t="shared" si="12"/>
        <v>6405690.9501707517</v>
      </c>
      <c r="D94" s="68">
        <f t="shared" si="14"/>
        <v>15796433.883121073</v>
      </c>
      <c r="E94" s="88">
        <f t="shared" si="13"/>
        <v>22202124.833291825</v>
      </c>
      <c r="F94" s="4"/>
    </row>
    <row r="95" spans="1:6">
      <c r="A95" s="65">
        <v>88</v>
      </c>
      <c r="B95" s="83">
        <f t="shared" si="11"/>
        <v>1748753629.3966153</v>
      </c>
      <c r="C95" s="82">
        <f t="shared" si="12"/>
        <v>6405690.9501707517</v>
      </c>
      <c r="D95" s="68">
        <f t="shared" si="14"/>
        <v>15738782.664569536</v>
      </c>
      <c r="E95" s="88">
        <f t="shared" si="13"/>
        <v>22144473.61474029</v>
      </c>
      <c r="F95" s="4"/>
    </row>
    <row r="96" spans="1:6">
      <c r="A96" s="65">
        <v>89</v>
      </c>
      <c r="B96" s="83">
        <f t="shared" ref="B96:B159" si="15">B95-C95</f>
        <v>1742347938.4464445</v>
      </c>
      <c r="C96" s="82">
        <f t="shared" si="12"/>
        <v>6405690.9501707517</v>
      </c>
      <c r="D96" s="68">
        <f t="shared" si="14"/>
        <v>15681131.446018001</v>
      </c>
      <c r="E96" s="88">
        <f t="shared" si="13"/>
        <v>22086822.396188751</v>
      </c>
      <c r="F96" s="4"/>
    </row>
    <row r="97" spans="1:6">
      <c r="A97" s="65">
        <v>90</v>
      </c>
      <c r="B97" s="83">
        <f t="shared" si="15"/>
        <v>1735942247.4962738</v>
      </c>
      <c r="C97" s="82">
        <f t="shared" ref="C97:C160" si="16">$B$31/(B$1-23)</f>
        <v>6405690.9501707517</v>
      </c>
      <c r="D97" s="68">
        <f t="shared" si="14"/>
        <v>15623480.227466464</v>
      </c>
      <c r="E97" s="88">
        <f t="shared" si="13"/>
        <v>22029171.177637216</v>
      </c>
      <c r="F97" s="4"/>
    </row>
    <row r="98" spans="1:6">
      <c r="A98" s="65">
        <v>91</v>
      </c>
      <c r="B98" s="83">
        <f t="shared" si="15"/>
        <v>1729536556.546103</v>
      </c>
      <c r="C98" s="82">
        <f t="shared" si="16"/>
        <v>6405690.9501707517</v>
      </c>
      <c r="D98" s="68">
        <f t="shared" si="14"/>
        <v>15565829.008914927</v>
      </c>
      <c r="E98" s="88">
        <f t="shared" si="13"/>
        <v>21971519.959085681</v>
      </c>
      <c r="F98" s="4"/>
    </row>
    <row r="99" spans="1:6">
      <c r="A99" s="65">
        <v>92</v>
      </c>
      <c r="B99" s="83">
        <f t="shared" si="15"/>
        <v>1723130865.5959322</v>
      </c>
      <c r="C99" s="82">
        <f t="shared" si="16"/>
        <v>6405690.9501707517</v>
      </c>
      <c r="D99" s="68">
        <f t="shared" si="14"/>
        <v>15508177.790363392</v>
      </c>
      <c r="E99" s="88">
        <f t="shared" si="13"/>
        <v>21913868.740534142</v>
      </c>
      <c r="F99" s="4"/>
    </row>
    <row r="100" spans="1:6">
      <c r="A100" s="65">
        <v>93</v>
      </c>
      <c r="B100" s="83">
        <f t="shared" si="15"/>
        <v>1716725174.6457615</v>
      </c>
      <c r="C100" s="82">
        <f t="shared" si="16"/>
        <v>6405690.9501707517</v>
      </c>
      <c r="D100" s="68">
        <f t="shared" si="14"/>
        <v>15450526.571811853</v>
      </c>
      <c r="E100" s="88">
        <f t="shared" si="13"/>
        <v>21856217.521982603</v>
      </c>
      <c r="F100" s="4"/>
    </row>
    <row r="101" spans="1:6">
      <c r="A101" s="65">
        <v>94</v>
      </c>
      <c r="B101" s="83">
        <f t="shared" si="15"/>
        <v>1710319483.6955907</v>
      </c>
      <c r="C101" s="82">
        <f t="shared" si="16"/>
        <v>6405690.9501707517</v>
      </c>
      <c r="D101" s="68">
        <f t="shared" si="14"/>
        <v>15392875.353260316</v>
      </c>
      <c r="E101" s="88">
        <f t="shared" si="13"/>
        <v>21798566.303431068</v>
      </c>
      <c r="F101" s="4"/>
    </row>
    <row r="102" spans="1:6">
      <c r="A102" s="65">
        <v>95</v>
      </c>
      <c r="B102" s="83">
        <f t="shared" si="15"/>
        <v>1703913792.74542</v>
      </c>
      <c r="C102" s="82">
        <f t="shared" si="16"/>
        <v>6405690.9501707517</v>
      </c>
      <c r="D102" s="68">
        <f t="shared" si="14"/>
        <v>15335224.134708779</v>
      </c>
      <c r="E102" s="88">
        <f t="shared" si="13"/>
        <v>21740915.084879532</v>
      </c>
      <c r="F102" s="4"/>
    </row>
    <row r="103" spans="1:6">
      <c r="A103" s="65">
        <v>96</v>
      </c>
      <c r="B103" s="83">
        <f t="shared" si="15"/>
        <v>1697508101.7952492</v>
      </c>
      <c r="C103" s="82">
        <f t="shared" si="16"/>
        <v>6405690.9501707517</v>
      </c>
      <c r="D103" s="68">
        <f t="shared" si="14"/>
        <v>15277572.916157244</v>
      </c>
      <c r="E103" s="88">
        <f t="shared" si="13"/>
        <v>21683263.866327994</v>
      </c>
      <c r="F103" s="4"/>
    </row>
    <row r="104" spans="1:6">
      <c r="A104" s="65">
        <v>97</v>
      </c>
      <c r="B104" s="83">
        <f t="shared" si="15"/>
        <v>1691102410.8450785</v>
      </c>
      <c r="C104" s="82">
        <f t="shared" si="16"/>
        <v>6405690.9501707517</v>
      </c>
      <c r="D104" s="68">
        <f t="shared" si="14"/>
        <v>15219921.697605707</v>
      </c>
      <c r="E104" s="88">
        <f t="shared" si="13"/>
        <v>21625612.647776458</v>
      </c>
      <c r="F104" s="4"/>
    </row>
    <row r="105" spans="1:6">
      <c r="A105" s="65">
        <v>98</v>
      </c>
      <c r="B105" s="83">
        <f t="shared" si="15"/>
        <v>1684696719.8949077</v>
      </c>
      <c r="C105" s="82">
        <f t="shared" si="16"/>
        <v>6405690.9501707517</v>
      </c>
      <c r="D105" s="68">
        <f>IF(A105&lt;=$B$4,B105*$B$3/12,B105*$B$5/12)</f>
        <v>15162270.47905417</v>
      </c>
      <c r="E105" s="88">
        <f t="shared" si="13"/>
        <v>21567961.429224923</v>
      </c>
      <c r="F105" s="4"/>
    </row>
    <row r="106" spans="1:6">
      <c r="A106" s="65">
        <v>99</v>
      </c>
      <c r="B106" s="83">
        <f t="shared" si="15"/>
        <v>1678291028.944737</v>
      </c>
      <c r="C106" s="82">
        <f t="shared" si="16"/>
        <v>6405690.9501707517</v>
      </c>
      <c r="D106" s="68">
        <f t="shared" si="14"/>
        <v>15104619.260502631</v>
      </c>
      <c r="E106" s="88">
        <f t="shared" si="13"/>
        <v>21510310.210673384</v>
      </c>
      <c r="F106" s="4"/>
    </row>
    <row r="107" spans="1:6">
      <c r="A107" s="65">
        <v>100</v>
      </c>
      <c r="B107" s="83">
        <f t="shared" si="15"/>
        <v>1671885337.9945662</v>
      </c>
      <c r="C107" s="82">
        <f t="shared" si="16"/>
        <v>6405690.9501707517</v>
      </c>
      <c r="D107" s="68">
        <f t="shared" si="14"/>
        <v>15046968.041951096</v>
      </c>
      <c r="E107" s="88">
        <f t="shared" si="13"/>
        <v>21452658.992121845</v>
      </c>
      <c r="F107" s="4"/>
    </row>
    <row r="108" spans="1:6">
      <c r="A108" s="65">
        <v>101</v>
      </c>
      <c r="B108" s="83">
        <f t="shared" si="15"/>
        <v>1665479647.0443954</v>
      </c>
      <c r="C108" s="82">
        <f t="shared" si="16"/>
        <v>6405690.9501707517</v>
      </c>
      <c r="D108" s="68">
        <f t="shared" si="14"/>
        <v>14989316.823399559</v>
      </c>
      <c r="E108" s="88">
        <f t="shared" si="13"/>
        <v>21395007.77357031</v>
      </c>
      <c r="F108" s="4"/>
    </row>
    <row r="109" spans="1:6">
      <c r="A109" s="65">
        <v>102</v>
      </c>
      <c r="B109" s="83">
        <f t="shared" si="15"/>
        <v>1659073956.0942247</v>
      </c>
      <c r="C109" s="82">
        <f t="shared" si="16"/>
        <v>6405690.9501707517</v>
      </c>
      <c r="D109" s="68">
        <f t="shared" si="14"/>
        <v>14931665.604848022</v>
      </c>
      <c r="E109" s="88">
        <f t="shared" si="13"/>
        <v>21337356.555018775</v>
      </c>
      <c r="F109" s="4"/>
    </row>
    <row r="110" spans="1:6">
      <c r="A110" s="65">
        <v>103</v>
      </c>
      <c r="B110" s="83">
        <f t="shared" si="15"/>
        <v>1652668265.1440539</v>
      </c>
      <c r="C110" s="82">
        <f t="shared" si="16"/>
        <v>6405690.9501707517</v>
      </c>
      <c r="D110" s="68">
        <f t="shared" si="14"/>
        <v>14874014.386296486</v>
      </c>
      <c r="E110" s="88">
        <f t="shared" si="13"/>
        <v>21279705.336467236</v>
      </c>
      <c r="F110" s="4"/>
    </row>
    <row r="111" spans="1:6">
      <c r="A111" s="65">
        <v>104</v>
      </c>
      <c r="B111" s="83">
        <f t="shared" si="15"/>
        <v>1646262574.1938832</v>
      </c>
      <c r="C111" s="82">
        <f t="shared" si="16"/>
        <v>6405690.9501707517</v>
      </c>
      <c r="D111" s="68">
        <f t="shared" si="14"/>
        <v>14816363.167744949</v>
      </c>
      <c r="E111" s="88">
        <f t="shared" si="13"/>
        <v>21222054.117915701</v>
      </c>
      <c r="F111" s="4"/>
    </row>
    <row r="112" spans="1:6">
      <c r="A112" s="65">
        <v>105</v>
      </c>
      <c r="B112" s="83">
        <f t="shared" si="15"/>
        <v>1639856883.2437124</v>
      </c>
      <c r="C112" s="82">
        <f t="shared" si="16"/>
        <v>6405690.9501707517</v>
      </c>
      <c r="D112" s="68">
        <f t="shared" si="14"/>
        <v>14758711.949193411</v>
      </c>
      <c r="E112" s="88">
        <f t="shared" si="13"/>
        <v>21164402.899364162</v>
      </c>
      <c r="F112" s="4"/>
    </row>
    <row r="113" spans="1:6">
      <c r="A113" s="65">
        <v>106</v>
      </c>
      <c r="B113" s="83">
        <f t="shared" si="15"/>
        <v>1633451192.2935417</v>
      </c>
      <c r="C113" s="82">
        <f t="shared" si="16"/>
        <v>6405690.9501707517</v>
      </c>
      <c r="D113" s="68">
        <f t="shared" si="14"/>
        <v>14701060.730641874</v>
      </c>
      <c r="E113" s="88">
        <f t="shared" si="13"/>
        <v>21106751.680812627</v>
      </c>
      <c r="F113" s="4"/>
    </row>
    <row r="114" spans="1:6">
      <c r="A114" s="65">
        <v>107</v>
      </c>
      <c r="B114" s="83">
        <f t="shared" si="15"/>
        <v>1627045501.3433709</v>
      </c>
      <c r="C114" s="82">
        <f t="shared" si="16"/>
        <v>6405690.9501707517</v>
      </c>
      <c r="D114" s="68">
        <f t="shared" si="14"/>
        <v>14643409.512090338</v>
      </c>
      <c r="E114" s="88">
        <f t="shared" si="13"/>
        <v>21049100.462261088</v>
      </c>
      <c r="F114" s="4"/>
    </row>
    <row r="115" spans="1:6">
      <c r="A115" s="65">
        <v>108</v>
      </c>
      <c r="B115" s="83">
        <f t="shared" si="15"/>
        <v>1620639810.3932002</v>
      </c>
      <c r="C115" s="82">
        <f t="shared" si="16"/>
        <v>6405690.9501707517</v>
      </c>
      <c r="D115" s="68">
        <f t="shared" si="14"/>
        <v>14585758.293538801</v>
      </c>
      <c r="E115" s="88">
        <f t="shared" si="13"/>
        <v>20991449.243709553</v>
      </c>
      <c r="F115" s="4"/>
    </row>
    <row r="116" spans="1:6">
      <c r="A116" s="65">
        <v>109</v>
      </c>
      <c r="B116" s="83">
        <f t="shared" si="15"/>
        <v>1614234119.4430294</v>
      </c>
      <c r="C116" s="82">
        <f t="shared" si="16"/>
        <v>6405690.9501707517</v>
      </c>
      <c r="D116" s="68">
        <f t="shared" si="14"/>
        <v>14528107.074987264</v>
      </c>
      <c r="E116" s="88">
        <f t="shared" si="13"/>
        <v>20933798.025158018</v>
      </c>
      <c r="F116" s="4"/>
    </row>
    <row r="117" spans="1:6">
      <c r="A117" s="65">
        <v>110</v>
      </c>
      <c r="B117" s="83">
        <f t="shared" si="15"/>
        <v>1607828428.4928586</v>
      </c>
      <c r="C117" s="82">
        <f t="shared" si="16"/>
        <v>6405690.9501707517</v>
      </c>
      <c r="D117" s="68">
        <f t="shared" si="14"/>
        <v>14470455.856435729</v>
      </c>
      <c r="E117" s="88">
        <f t="shared" si="13"/>
        <v>20876146.806606479</v>
      </c>
      <c r="F117" s="4"/>
    </row>
    <row r="118" spans="1:6">
      <c r="A118" s="65">
        <v>111</v>
      </c>
      <c r="B118" s="83">
        <f t="shared" si="15"/>
        <v>1601422737.5426879</v>
      </c>
      <c r="C118" s="82">
        <f t="shared" si="16"/>
        <v>6405690.9501707517</v>
      </c>
      <c r="D118" s="68">
        <f t="shared" si="14"/>
        <v>14412804.63788419</v>
      </c>
      <c r="E118" s="88">
        <f t="shared" si="13"/>
        <v>20818495.58805494</v>
      </c>
      <c r="F118" s="4"/>
    </row>
    <row r="119" spans="1:6">
      <c r="A119" s="65">
        <v>112</v>
      </c>
      <c r="B119" s="83">
        <f t="shared" si="15"/>
        <v>1595017046.5925171</v>
      </c>
      <c r="C119" s="82">
        <f t="shared" si="16"/>
        <v>6405690.9501707517</v>
      </c>
      <c r="D119" s="68">
        <f t="shared" si="14"/>
        <v>14355153.419332653</v>
      </c>
      <c r="E119" s="88">
        <f t="shared" si="13"/>
        <v>20760844.369503405</v>
      </c>
      <c r="F119" s="4"/>
    </row>
    <row r="120" spans="1:6">
      <c r="A120" s="65">
        <v>113</v>
      </c>
      <c r="B120" s="83">
        <f t="shared" si="15"/>
        <v>1588611355.6423464</v>
      </c>
      <c r="C120" s="82">
        <f t="shared" si="16"/>
        <v>6405690.9501707517</v>
      </c>
      <c r="D120" s="68">
        <f t="shared" si="14"/>
        <v>14297502.200781116</v>
      </c>
      <c r="E120" s="88">
        <f t="shared" si="13"/>
        <v>20703193.15095187</v>
      </c>
      <c r="F120" s="4"/>
    </row>
    <row r="121" spans="1:6">
      <c r="A121" s="65">
        <v>114</v>
      </c>
      <c r="B121" s="83">
        <f t="shared" si="15"/>
        <v>1582205664.6921756</v>
      </c>
      <c r="C121" s="82">
        <f t="shared" si="16"/>
        <v>6405690.9501707517</v>
      </c>
      <c r="D121" s="68">
        <f t="shared" si="14"/>
        <v>14239850.982229581</v>
      </c>
      <c r="E121" s="88">
        <f t="shared" si="13"/>
        <v>20645541.932400331</v>
      </c>
      <c r="F121" s="4"/>
    </row>
    <row r="122" spans="1:6">
      <c r="A122" s="65">
        <v>115</v>
      </c>
      <c r="B122" s="83">
        <f t="shared" si="15"/>
        <v>1575799973.7420049</v>
      </c>
      <c r="C122" s="82">
        <f t="shared" si="16"/>
        <v>6405690.9501707517</v>
      </c>
      <c r="D122" s="68">
        <f t="shared" si="14"/>
        <v>14182199.763678044</v>
      </c>
      <c r="E122" s="88">
        <f t="shared" si="13"/>
        <v>20587890.713848796</v>
      </c>
      <c r="F122" s="4"/>
    </row>
    <row r="123" spans="1:6">
      <c r="A123" s="65">
        <v>116</v>
      </c>
      <c r="B123" s="83">
        <f t="shared" si="15"/>
        <v>1569394282.7918341</v>
      </c>
      <c r="C123" s="82">
        <f t="shared" si="16"/>
        <v>6405690.9501707517</v>
      </c>
      <c r="D123" s="68">
        <f t="shared" si="14"/>
        <v>14124548.545126507</v>
      </c>
      <c r="E123" s="88">
        <f t="shared" si="13"/>
        <v>20530239.495297261</v>
      </c>
      <c r="F123" s="4"/>
    </row>
    <row r="124" spans="1:6">
      <c r="A124" s="65">
        <v>117</v>
      </c>
      <c r="B124" s="83">
        <f t="shared" si="15"/>
        <v>1562988591.8416634</v>
      </c>
      <c r="C124" s="82">
        <f t="shared" si="16"/>
        <v>6405690.9501707517</v>
      </c>
      <c r="D124" s="68">
        <f t="shared" si="14"/>
        <v>14066897.326574972</v>
      </c>
      <c r="E124" s="88">
        <f t="shared" si="13"/>
        <v>20472588.276745722</v>
      </c>
      <c r="F124" s="4"/>
    </row>
    <row r="125" spans="1:6">
      <c r="A125" s="65">
        <v>118</v>
      </c>
      <c r="B125" s="83">
        <f t="shared" si="15"/>
        <v>1556582900.8914926</v>
      </c>
      <c r="C125" s="82">
        <f t="shared" si="16"/>
        <v>6405690.9501707517</v>
      </c>
      <c r="D125" s="68">
        <f t="shared" si="14"/>
        <v>14009246.108023433</v>
      </c>
      <c r="E125" s="88">
        <f t="shared" si="13"/>
        <v>20414937.058194183</v>
      </c>
      <c r="F125" s="4"/>
    </row>
    <row r="126" spans="1:6">
      <c r="A126" s="65">
        <v>119</v>
      </c>
      <c r="B126" s="83">
        <f t="shared" si="15"/>
        <v>1550177209.9413218</v>
      </c>
      <c r="C126" s="82">
        <f t="shared" si="16"/>
        <v>6405690.9501707517</v>
      </c>
      <c r="D126" s="68">
        <f t="shared" si="14"/>
        <v>13951594.889471896</v>
      </c>
      <c r="E126" s="88">
        <f t="shared" si="13"/>
        <v>20357285.839642648</v>
      </c>
      <c r="F126" s="4"/>
    </row>
    <row r="127" spans="1:6">
      <c r="A127" s="65">
        <v>120</v>
      </c>
      <c r="B127" s="83">
        <f t="shared" si="15"/>
        <v>1543771518.9911511</v>
      </c>
      <c r="C127" s="82">
        <f t="shared" si="16"/>
        <v>6405690.9501707517</v>
      </c>
      <c r="D127" s="68">
        <f t="shared" si="14"/>
        <v>13893943.670920359</v>
      </c>
      <c r="E127" s="88">
        <f t="shared" si="13"/>
        <v>20299634.621091112</v>
      </c>
      <c r="F127" s="4"/>
    </row>
    <row r="128" spans="1:6">
      <c r="A128" s="65">
        <v>121</v>
      </c>
      <c r="B128" s="83">
        <f t="shared" si="15"/>
        <v>1537365828.0409803</v>
      </c>
      <c r="C128" s="82">
        <f t="shared" si="16"/>
        <v>6405690.9501707517</v>
      </c>
      <c r="D128" s="68">
        <f t="shared" si="14"/>
        <v>13836292.452368824</v>
      </c>
      <c r="E128" s="88">
        <f t="shared" si="13"/>
        <v>20241983.402539574</v>
      </c>
      <c r="F128" s="4"/>
    </row>
    <row r="129" spans="1:6">
      <c r="A129" s="65">
        <v>122</v>
      </c>
      <c r="B129" s="83">
        <f t="shared" si="15"/>
        <v>1530960137.0908096</v>
      </c>
      <c r="C129" s="82">
        <f t="shared" si="16"/>
        <v>6405690.9501707517</v>
      </c>
      <c r="D129" s="68">
        <f t="shared" si="14"/>
        <v>13778641.233817287</v>
      </c>
      <c r="E129" s="88">
        <f t="shared" si="13"/>
        <v>20184332.183988038</v>
      </c>
      <c r="F129" s="4"/>
    </row>
    <row r="130" spans="1:6">
      <c r="A130" s="65">
        <v>123</v>
      </c>
      <c r="B130" s="83">
        <f t="shared" si="15"/>
        <v>1524554446.1406388</v>
      </c>
      <c r="C130" s="82">
        <f t="shared" si="16"/>
        <v>6405690.9501707517</v>
      </c>
      <c r="D130" s="68">
        <f t="shared" si="14"/>
        <v>13720990.01526575</v>
      </c>
      <c r="E130" s="88">
        <f t="shared" si="13"/>
        <v>20126680.965436503</v>
      </c>
      <c r="F130" s="4"/>
    </row>
    <row r="131" spans="1:6">
      <c r="A131" s="65">
        <v>124</v>
      </c>
      <c r="B131" s="83">
        <f t="shared" si="15"/>
        <v>1518148755.1904681</v>
      </c>
      <c r="C131" s="82">
        <f t="shared" si="16"/>
        <v>6405690.9501707517</v>
      </c>
      <c r="D131" s="68">
        <f t="shared" si="14"/>
        <v>13663338.796714211</v>
      </c>
      <c r="E131" s="88">
        <f t="shared" si="13"/>
        <v>20069029.746884964</v>
      </c>
      <c r="F131" s="4"/>
    </row>
    <row r="132" spans="1:6">
      <c r="A132" s="65">
        <v>125</v>
      </c>
      <c r="B132" s="83">
        <f t="shared" si="15"/>
        <v>1511743064.2402973</v>
      </c>
      <c r="C132" s="82">
        <f t="shared" si="16"/>
        <v>6405690.9501707517</v>
      </c>
      <c r="D132" s="68">
        <f t="shared" si="14"/>
        <v>13605687.578162676</v>
      </c>
      <c r="E132" s="88">
        <f t="shared" si="13"/>
        <v>20011378.528333426</v>
      </c>
      <c r="F132" s="4"/>
    </row>
    <row r="133" spans="1:6">
      <c r="A133" s="65">
        <v>126</v>
      </c>
      <c r="B133" s="83">
        <f t="shared" si="15"/>
        <v>1505337373.2901266</v>
      </c>
      <c r="C133" s="82">
        <f t="shared" si="16"/>
        <v>6405690.9501707517</v>
      </c>
      <c r="D133" s="68">
        <f t="shared" si="14"/>
        <v>13548036.359611139</v>
      </c>
      <c r="E133" s="88">
        <f t="shared" si="13"/>
        <v>19953727.30978189</v>
      </c>
      <c r="F133" s="4"/>
    </row>
    <row r="134" spans="1:6">
      <c r="A134" s="65">
        <v>127</v>
      </c>
      <c r="B134" s="83">
        <f t="shared" si="15"/>
        <v>1498931682.3399558</v>
      </c>
      <c r="C134" s="82">
        <f t="shared" si="16"/>
        <v>6405690.9501707517</v>
      </c>
      <c r="D134" s="68">
        <f t="shared" si="14"/>
        <v>13490385.141059602</v>
      </c>
      <c r="E134" s="88">
        <f t="shared" si="13"/>
        <v>19896076.091230355</v>
      </c>
      <c r="F134" s="4"/>
    </row>
    <row r="135" spans="1:6">
      <c r="A135" s="65">
        <v>128</v>
      </c>
      <c r="B135" s="83">
        <f t="shared" si="15"/>
        <v>1492525991.3897851</v>
      </c>
      <c r="C135" s="82">
        <f t="shared" si="16"/>
        <v>6405690.9501707517</v>
      </c>
      <c r="D135" s="68">
        <f t="shared" si="14"/>
        <v>13432733.922508067</v>
      </c>
      <c r="E135" s="88">
        <f t="shared" ref="E135:E198" si="17">SUM(C135+D135)</f>
        <v>19838424.872678816</v>
      </c>
      <c r="F135" s="4"/>
    </row>
    <row r="136" spans="1:6">
      <c r="A136" s="65">
        <v>129</v>
      </c>
      <c r="B136" s="83">
        <f t="shared" si="15"/>
        <v>1486120300.4396143</v>
      </c>
      <c r="C136" s="82">
        <f t="shared" si="16"/>
        <v>6405690.9501707517</v>
      </c>
      <c r="D136" s="68">
        <f t="shared" si="14"/>
        <v>13375082.703956529</v>
      </c>
      <c r="E136" s="88">
        <f t="shared" si="17"/>
        <v>19780773.654127281</v>
      </c>
      <c r="F136" s="4"/>
    </row>
    <row r="137" spans="1:6">
      <c r="A137" s="65">
        <v>130</v>
      </c>
      <c r="B137" s="83">
        <f t="shared" si="15"/>
        <v>1479714609.4894435</v>
      </c>
      <c r="C137" s="82">
        <f t="shared" si="16"/>
        <v>6405690.9501707517</v>
      </c>
      <c r="D137" s="68">
        <f t="shared" si="14"/>
        <v>13317431.485404991</v>
      </c>
      <c r="E137" s="88">
        <f t="shared" si="17"/>
        <v>19723122.435575742</v>
      </c>
      <c r="F137" s="4"/>
    </row>
    <row r="138" spans="1:6">
      <c r="A138" s="65">
        <v>131</v>
      </c>
      <c r="B138" s="83">
        <f t="shared" si="15"/>
        <v>1473308918.5392728</v>
      </c>
      <c r="C138" s="82">
        <f t="shared" si="16"/>
        <v>6405690.9501707517</v>
      </c>
      <c r="D138" s="68">
        <f t="shared" si="14"/>
        <v>13259780.266853454</v>
      </c>
      <c r="E138" s="88">
        <f t="shared" si="17"/>
        <v>19665471.217024207</v>
      </c>
      <c r="F138" s="4"/>
    </row>
    <row r="139" spans="1:6">
      <c r="A139" s="65">
        <v>132</v>
      </c>
      <c r="B139" s="83">
        <f t="shared" si="15"/>
        <v>1466903227.589102</v>
      </c>
      <c r="C139" s="82">
        <f t="shared" si="16"/>
        <v>6405690.9501707517</v>
      </c>
      <c r="D139" s="68">
        <f t="shared" si="14"/>
        <v>13202129.048301918</v>
      </c>
      <c r="E139" s="88">
        <f t="shared" si="17"/>
        <v>19607819.998472668</v>
      </c>
      <c r="F139" s="4"/>
    </row>
    <row r="140" spans="1:6">
      <c r="A140" s="65">
        <v>133</v>
      </c>
      <c r="B140" s="83">
        <f t="shared" si="15"/>
        <v>1460497536.6389313</v>
      </c>
      <c r="C140" s="82">
        <f t="shared" si="16"/>
        <v>6405690.9501707517</v>
      </c>
      <c r="D140" s="68">
        <f t="shared" si="14"/>
        <v>13144477.829750381</v>
      </c>
      <c r="E140" s="88">
        <f t="shared" si="17"/>
        <v>19550168.779921133</v>
      </c>
      <c r="F140" s="4"/>
    </row>
    <row r="141" spans="1:6">
      <c r="A141" s="65">
        <v>134</v>
      </c>
      <c r="B141" s="83">
        <f t="shared" si="15"/>
        <v>1454091845.6887605</v>
      </c>
      <c r="C141" s="82">
        <f t="shared" si="16"/>
        <v>6405690.9501707517</v>
      </c>
      <c r="D141" s="68">
        <f t="shared" si="14"/>
        <v>13086826.611198844</v>
      </c>
      <c r="E141" s="88">
        <f t="shared" si="17"/>
        <v>19492517.561369598</v>
      </c>
      <c r="F141" s="4"/>
    </row>
    <row r="142" spans="1:6">
      <c r="A142" s="65">
        <v>135</v>
      </c>
      <c r="B142" s="83">
        <f t="shared" si="15"/>
        <v>1447686154.7385898</v>
      </c>
      <c r="C142" s="82">
        <f t="shared" si="16"/>
        <v>6405690.9501707517</v>
      </c>
      <c r="D142" s="68">
        <f t="shared" si="14"/>
        <v>13029175.392647309</v>
      </c>
      <c r="E142" s="88">
        <f t="shared" si="17"/>
        <v>19434866.342818059</v>
      </c>
      <c r="F142" s="4"/>
    </row>
    <row r="143" spans="1:6">
      <c r="A143" s="65">
        <v>136</v>
      </c>
      <c r="B143" s="83">
        <f t="shared" si="15"/>
        <v>1441280463.788419</v>
      </c>
      <c r="C143" s="82">
        <f t="shared" si="16"/>
        <v>6405690.9501707517</v>
      </c>
      <c r="D143" s="68">
        <f t="shared" si="14"/>
        <v>12971524.17409577</v>
      </c>
      <c r="E143" s="88">
        <f t="shared" si="17"/>
        <v>19377215.12426652</v>
      </c>
      <c r="F143" s="4"/>
    </row>
    <row r="144" spans="1:6">
      <c r="A144" s="65">
        <v>137</v>
      </c>
      <c r="B144" s="83">
        <f t="shared" si="15"/>
        <v>1434874772.8382483</v>
      </c>
      <c r="C144" s="82">
        <f t="shared" si="16"/>
        <v>6405690.9501707517</v>
      </c>
      <c r="D144" s="68">
        <f t="shared" si="14"/>
        <v>12913872.955544233</v>
      </c>
      <c r="E144" s="88">
        <f t="shared" si="17"/>
        <v>19319563.905714985</v>
      </c>
      <c r="F144" s="4"/>
    </row>
    <row r="145" spans="1:6">
      <c r="A145" s="65">
        <v>138</v>
      </c>
      <c r="B145" s="83">
        <f t="shared" si="15"/>
        <v>1428469081.8880775</v>
      </c>
      <c r="C145" s="82">
        <f t="shared" si="16"/>
        <v>6405690.9501707517</v>
      </c>
      <c r="D145" s="68">
        <f t="shared" si="14"/>
        <v>12856221.736992696</v>
      </c>
      <c r="E145" s="88">
        <f t="shared" si="17"/>
        <v>19261912.68716345</v>
      </c>
      <c r="F145" s="4"/>
    </row>
    <row r="146" spans="1:6">
      <c r="A146" s="65">
        <v>139</v>
      </c>
      <c r="B146" s="83">
        <f t="shared" si="15"/>
        <v>1422063390.9379067</v>
      </c>
      <c r="C146" s="82">
        <f t="shared" si="16"/>
        <v>6405690.9501707517</v>
      </c>
      <c r="D146" s="68">
        <f t="shared" ref="D146:D209" si="18">IF(A146&lt;=$B$4,B146*$B$3/12,B146*$B$5/12)</f>
        <v>12798570.518441161</v>
      </c>
      <c r="E146" s="88">
        <f t="shared" si="17"/>
        <v>19204261.468611911</v>
      </c>
      <c r="F146" s="4"/>
    </row>
    <row r="147" spans="1:6">
      <c r="A147" s="65">
        <v>140</v>
      </c>
      <c r="B147" s="83">
        <f t="shared" si="15"/>
        <v>1415657699.987736</v>
      </c>
      <c r="C147" s="82">
        <f t="shared" si="16"/>
        <v>6405690.9501707517</v>
      </c>
      <c r="D147" s="68">
        <f t="shared" si="18"/>
        <v>12740919.299889624</v>
      </c>
      <c r="E147" s="88">
        <f t="shared" si="17"/>
        <v>19146610.250060376</v>
      </c>
      <c r="F147" s="4"/>
    </row>
    <row r="148" spans="1:6">
      <c r="A148" s="65">
        <v>141</v>
      </c>
      <c r="B148" s="83">
        <f t="shared" si="15"/>
        <v>1409252009.0375652</v>
      </c>
      <c r="C148" s="82">
        <f t="shared" si="16"/>
        <v>6405690.9501707517</v>
      </c>
      <c r="D148" s="68">
        <f t="shared" si="18"/>
        <v>12683268.081338087</v>
      </c>
      <c r="E148" s="88">
        <f t="shared" si="17"/>
        <v>19088959.031508841</v>
      </c>
      <c r="F148" s="4"/>
    </row>
    <row r="149" spans="1:6">
      <c r="A149" s="65">
        <v>142</v>
      </c>
      <c r="B149" s="83">
        <f t="shared" si="15"/>
        <v>1402846318.0873945</v>
      </c>
      <c r="C149" s="82">
        <f t="shared" si="16"/>
        <v>6405690.9501707517</v>
      </c>
      <c r="D149" s="68">
        <f t="shared" si="18"/>
        <v>12625616.862786552</v>
      </c>
      <c r="E149" s="88">
        <f t="shared" si="17"/>
        <v>19031307.812957302</v>
      </c>
      <c r="F149" s="4"/>
    </row>
    <row r="150" spans="1:6">
      <c r="A150" s="65">
        <v>143</v>
      </c>
      <c r="B150" s="83">
        <f t="shared" si="15"/>
        <v>1396440627.1372237</v>
      </c>
      <c r="C150" s="82">
        <f t="shared" si="16"/>
        <v>6405690.9501707517</v>
      </c>
      <c r="D150" s="68">
        <f t="shared" si="18"/>
        <v>12567965.644235013</v>
      </c>
      <c r="E150" s="88">
        <f t="shared" si="17"/>
        <v>18973656.594405763</v>
      </c>
      <c r="F150" s="4"/>
    </row>
    <row r="151" spans="1:6">
      <c r="A151" s="65">
        <v>144</v>
      </c>
      <c r="B151" s="83">
        <f t="shared" si="15"/>
        <v>1390034936.187053</v>
      </c>
      <c r="C151" s="82">
        <f t="shared" si="16"/>
        <v>6405690.9501707517</v>
      </c>
      <c r="D151" s="68">
        <f t="shared" si="18"/>
        <v>12510314.425683476</v>
      </c>
      <c r="E151" s="88">
        <f t="shared" si="17"/>
        <v>18916005.375854228</v>
      </c>
      <c r="F151" s="4"/>
    </row>
    <row r="152" spans="1:6">
      <c r="A152" s="65">
        <v>145</v>
      </c>
      <c r="B152" s="83">
        <f t="shared" si="15"/>
        <v>1383629245.2368822</v>
      </c>
      <c r="C152" s="82">
        <f t="shared" si="16"/>
        <v>6405690.9501707517</v>
      </c>
      <c r="D152" s="68">
        <f t="shared" si="18"/>
        <v>12452663.207131939</v>
      </c>
      <c r="E152" s="88">
        <f t="shared" si="17"/>
        <v>18858354.157302693</v>
      </c>
      <c r="F152" s="4"/>
    </row>
    <row r="153" spans="1:6">
      <c r="A153" s="65">
        <v>146</v>
      </c>
      <c r="B153" s="83">
        <f t="shared" si="15"/>
        <v>1377223554.2867115</v>
      </c>
      <c r="C153" s="82">
        <f t="shared" si="16"/>
        <v>6405690.9501707517</v>
      </c>
      <c r="D153" s="68">
        <f t="shared" si="18"/>
        <v>12395011.988580404</v>
      </c>
      <c r="E153" s="88">
        <f t="shared" si="17"/>
        <v>18800702.938751154</v>
      </c>
      <c r="F153" s="4"/>
    </row>
    <row r="154" spans="1:6">
      <c r="A154" s="65">
        <v>147</v>
      </c>
      <c r="B154" s="83">
        <f t="shared" si="15"/>
        <v>1370817863.3365407</v>
      </c>
      <c r="C154" s="82">
        <f t="shared" si="16"/>
        <v>6405690.9501707517</v>
      </c>
      <c r="D154" s="68">
        <f t="shared" si="18"/>
        <v>12337360.770028867</v>
      </c>
      <c r="E154" s="88">
        <f t="shared" si="17"/>
        <v>18743051.720199618</v>
      </c>
      <c r="F154" s="4"/>
    </row>
    <row r="155" spans="1:6">
      <c r="A155" s="65">
        <v>148</v>
      </c>
      <c r="B155" s="83">
        <f t="shared" si="15"/>
        <v>1364412172.3863699</v>
      </c>
      <c r="C155" s="82">
        <f t="shared" si="16"/>
        <v>6405690.9501707517</v>
      </c>
      <c r="D155" s="68">
        <f t="shared" si="18"/>
        <v>12279709.55147733</v>
      </c>
      <c r="E155" s="88">
        <f t="shared" si="17"/>
        <v>18685400.501648083</v>
      </c>
      <c r="F155" s="4"/>
    </row>
    <row r="156" spans="1:6">
      <c r="A156" s="65">
        <v>149</v>
      </c>
      <c r="B156" s="83">
        <f t="shared" si="15"/>
        <v>1358006481.4361992</v>
      </c>
      <c r="C156" s="82">
        <f t="shared" si="16"/>
        <v>6405690.9501707517</v>
      </c>
      <c r="D156" s="68">
        <f t="shared" si="18"/>
        <v>12222058.332925791</v>
      </c>
      <c r="E156" s="88">
        <f t="shared" si="17"/>
        <v>18627749.283096544</v>
      </c>
      <c r="F156" s="4"/>
    </row>
    <row r="157" spans="1:6">
      <c r="A157" s="65">
        <v>150</v>
      </c>
      <c r="B157" s="83">
        <f t="shared" si="15"/>
        <v>1351600790.4860284</v>
      </c>
      <c r="C157" s="82">
        <f t="shared" si="16"/>
        <v>6405690.9501707517</v>
      </c>
      <c r="D157" s="68">
        <f t="shared" si="18"/>
        <v>12164407.114374256</v>
      </c>
      <c r="E157" s="88">
        <f t="shared" si="17"/>
        <v>18570098.064545006</v>
      </c>
      <c r="F157" s="4"/>
    </row>
    <row r="158" spans="1:6">
      <c r="A158" s="65">
        <v>151</v>
      </c>
      <c r="B158" s="83">
        <f t="shared" si="15"/>
        <v>1345195099.5358577</v>
      </c>
      <c r="C158" s="82">
        <f t="shared" si="16"/>
        <v>6405690.9501707517</v>
      </c>
      <c r="D158" s="68">
        <f t="shared" si="18"/>
        <v>12106755.895822719</v>
      </c>
      <c r="E158" s="88">
        <f t="shared" si="17"/>
        <v>18512446.84599347</v>
      </c>
      <c r="F158" s="4"/>
    </row>
    <row r="159" spans="1:6">
      <c r="A159" s="65">
        <v>152</v>
      </c>
      <c r="B159" s="83">
        <f t="shared" si="15"/>
        <v>1338789408.5856869</v>
      </c>
      <c r="C159" s="82">
        <f t="shared" si="16"/>
        <v>6405690.9501707517</v>
      </c>
      <c r="D159" s="68">
        <f t="shared" si="18"/>
        <v>12049104.677271182</v>
      </c>
      <c r="E159" s="88">
        <f t="shared" si="17"/>
        <v>18454795.627441935</v>
      </c>
      <c r="F159" s="4"/>
    </row>
    <row r="160" spans="1:6">
      <c r="A160" s="65">
        <v>153</v>
      </c>
      <c r="B160" s="83">
        <f t="shared" ref="B160:B223" si="19">B159-C159</f>
        <v>1332383717.6355162</v>
      </c>
      <c r="C160" s="82">
        <f t="shared" si="16"/>
        <v>6405690.9501707517</v>
      </c>
      <c r="D160" s="68">
        <f t="shared" si="18"/>
        <v>11991453.458719647</v>
      </c>
      <c r="E160" s="88">
        <f t="shared" si="17"/>
        <v>18397144.408890396</v>
      </c>
      <c r="F160" s="4"/>
    </row>
    <row r="161" spans="1:6">
      <c r="A161" s="65">
        <v>154</v>
      </c>
      <c r="B161" s="83">
        <f t="shared" si="19"/>
        <v>1325978026.6853454</v>
      </c>
      <c r="C161" s="82">
        <f t="shared" ref="C161:C224" si="20">$B$31/(B$1-23)</f>
        <v>6405690.9501707517</v>
      </c>
      <c r="D161" s="68">
        <f t="shared" si="18"/>
        <v>11933802.24016811</v>
      </c>
      <c r="E161" s="88">
        <f t="shared" si="17"/>
        <v>18339493.190338861</v>
      </c>
      <c r="F161" s="4"/>
    </row>
    <row r="162" spans="1:6">
      <c r="A162" s="65">
        <v>155</v>
      </c>
      <c r="B162" s="83">
        <f t="shared" si="19"/>
        <v>1319572335.7351747</v>
      </c>
      <c r="C162" s="82">
        <f t="shared" si="20"/>
        <v>6405690.9501707517</v>
      </c>
      <c r="D162" s="68">
        <f t="shared" si="18"/>
        <v>11876151.021616571</v>
      </c>
      <c r="E162" s="88">
        <f t="shared" si="17"/>
        <v>18281841.971787322</v>
      </c>
      <c r="F162" s="4"/>
    </row>
    <row r="163" spans="1:6">
      <c r="A163" s="65">
        <v>156</v>
      </c>
      <c r="B163" s="83">
        <f t="shared" si="19"/>
        <v>1313166644.7850039</v>
      </c>
      <c r="C163" s="82">
        <f t="shared" si="20"/>
        <v>6405690.9501707517</v>
      </c>
      <c r="D163" s="68">
        <f t="shared" si="18"/>
        <v>11818499.803065034</v>
      </c>
      <c r="E163" s="88">
        <f t="shared" si="17"/>
        <v>18224190.753235787</v>
      </c>
      <c r="F163" s="4"/>
    </row>
    <row r="164" spans="1:6">
      <c r="A164" s="65">
        <v>157</v>
      </c>
      <c r="B164" s="83">
        <f t="shared" si="19"/>
        <v>1306760953.8348331</v>
      </c>
      <c r="C164" s="82">
        <f t="shared" si="20"/>
        <v>6405690.9501707517</v>
      </c>
      <c r="D164" s="68">
        <f t="shared" si="18"/>
        <v>11760848.584513498</v>
      </c>
      <c r="E164" s="88">
        <f t="shared" si="17"/>
        <v>18166539.534684248</v>
      </c>
      <c r="F164" s="4"/>
    </row>
    <row r="165" spans="1:6">
      <c r="A165" s="65">
        <v>158</v>
      </c>
      <c r="B165" s="83">
        <f t="shared" si="19"/>
        <v>1300355262.8846624</v>
      </c>
      <c r="C165" s="82">
        <f t="shared" si="20"/>
        <v>6405690.9501707517</v>
      </c>
      <c r="D165" s="68">
        <f t="shared" si="18"/>
        <v>11703197.365961961</v>
      </c>
      <c r="E165" s="88">
        <f t="shared" si="17"/>
        <v>18108888.316132713</v>
      </c>
      <c r="F165" s="4"/>
    </row>
    <row r="166" spans="1:6">
      <c r="A166" s="65">
        <v>159</v>
      </c>
      <c r="B166" s="83">
        <f t="shared" si="19"/>
        <v>1293949571.9344916</v>
      </c>
      <c r="C166" s="82">
        <f t="shared" si="20"/>
        <v>6405690.9501707517</v>
      </c>
      <c r="D166" s="68">
        <f t="shared" si="18"/>
        <v>11645546.147410424</v>
      </c>
      <c r="E166" s="88">
        <f t="shared" si="17"/>
        <v>18051237.097581178</v>
      </c>
      <c r="F166" s="4"/>
    </row>
    <row r="167" spans="1:6">
      <c r="A167" s="65">
        <v>160</v>
      </c>
      <c r="B167" s="83">
        <f t="shared" si="19"/>
        <v>1287543880.9843209</v>
      </c>
      <c r="C167" s="82">
        <f t="shared" si="20"/>
        <v>6405690.9501707517</v>
      </c>
      <c r="D167" s="68">
        <f t="shared" si="18"/>
        <v>11587894.928858889</v>
      </c>
      <c r="E167" s="88">
        <f t="shared" si="17"/>
        <v>17993585.879029639</v>
      </c>
      <c r="F167" s="4"/>
    </row>
    <row r="168" spans="1:6">
      <c r="A168" s="65">
        <v>161</v>
      </c>
      <c r="B168" s="83">
        <f t="shared" si="19"/>
        <v>1281138190.0341501</v>
      </c>
      <c r="C168" s="82">
        <f t="shared" si="20"/>
        <v>6405690.9501707517</v>
      </c>
      <c r="D168" s="68">
        <f t="shared" si="18"/>
        <v>11530243.71030735</v>
      </c>
      <c r="E168" s="88">
        <f t="shared" si="17"/>
        <v>17935934.6604781</v>
      </c>
      <c r="F168" s="4"/>
    </row>
    <row r="169" spans="1:6">
      <c r="A169" s="65">
        <v>162</v>
      </c>
      <c r="B169" s="83">
        <f t="shared" si="19"/>
        <v>1274732499.0839794</v>
      </c>
      <c r="C169" s="82">
        <f t="shared" si="20"/>
        <v>6405690.9501707517</v>
      </c>
      <c r="D169" s="68">
        <f t="shared" si="18"/>
        <v>11472592.491755813</v>
      </c>
      <c r="E169" s="88">
        <f t="shared" si="17"/>
        <v>17878283.441926565</v>
      </c>
      <c r="F169" s="4"/>
    </row>
    <row r="170" spans="1:6">
      <c r="A170" s="65">
        <v>163</v>
      </c>
      <c r="B170" s="83">
        <f t="shared" si="19"/>
        <v>1268326808.1338086</v>
      </c>
      <c r="C170" s="82">
        <f t="shared" si="20"/>
        <v>6405690.9501707517</v>
      </c>
      <c r="D170" s="68">
        <f t="shared" si="18"/>
        <v>11414941.273204276</v>
      </c>
      <c r="E170" s="88">
        <f t="shared" si="17"/>
        <v>17820632.22337503</v>
      </c>
      <c r="F170" s="4"/>
    </row>
    <row r="171" spans="1:6">
      <c r="A171" s="65">
        <v>164</v>
      </c>
      <c r="B171" s="83">
        <f t="shared" si="19"/>
        <v>1261921117.1836379</v>
      </c>
      <c r="C171" s="82">
        <f t="shared" si="20"/>
        <v>6405690.9501707517</v>
      </c>
      <c r="D171" s="68">
        <f t="shared" si="18"/>
        <v>11357290.054652741</v>
      </c>
      <c r="E171" s="88">
        <f t="shared" si="17"/>
        <v>17762981.004823491</v>
      </c>
      <c r="F171" s="4"/>
    </row>
    <row r="172" spans="1:6">
      <c r="A172" s="65">
        <v>165</v>
      </c>
      <c r="B172" s="83">
        <f t="shared" si="19"/>
        <v>1255515426.2334671</v>
      </c>
      <c r="C172" s="82">
        <f t="shared" si="20"/>
        <v>6405690.9501707517</v>
      </c>
      <c r="D172" s="68">
        <f t="shared" si="18"/>
        <v>11299638.836101204</v>
      </c>
      <c r="E172" s="88">
        <f t="shared" si="17"/>
        <v>17705329.786271956</v>
      </c>
      <c r="F172" s="4"/>
    </row>
    <row r="173" spans="1:6">
      <c r="A173" s="65">
        <v>166</v>
      </c>
      <c r="B173" s="83">
        <f t="shared" si="19"/>
        <v>1249109735.2832963</v>
      </c>
      <c r="C173" s="82">
        <f t="shared" si="20"/>
        <v>6405690.9501707517</v>
      </c>
      <c r="D173" s="68">
        <f t="shared" si="18"/>
        <v>11241987.617549667</v>
      </c>
      <c r="E173" s="88">
        <f t="shared" si="17"/>
        <v>17647678.567720421</v>
      </c>
      <c r="F173" s="4"/>
    </row>
    <row r="174" spans="1:6">
      <c r="A174" s="65">
        <v>167</v>
      </c>
      <c r="B174" s="83">
        <f t="shared" si="19"/>
        <v>1242704044.3331256</v>
      </c>
      <c r="C174" s="82">
        <f t="shared" si="20"/>
        <v>6405690.9501707517</v>
      </c>
      <c r="D174" s="68">
        <f t="shared" si="18"/>
        <v>11184336.39899813</v>
      </c>
      <c r="E174" s="88">
        <f t="shared" si="17"/>
        <v>17590027.349168882</v>
      </c>
      <c r="F174" s="4"/>
    </row>
    <row r="175" spans="1:6">
      <c r="A175" s="65">
        <v>168</v>
      </c>
      <c r="B175" s="83">
        <f t="shared" si="19"/>
        <v>1236298353.3829548</v>
      </c>
      <c r="C175" s="82">
        <f t="shared" si="20"/>
        <v>6405690.9501707517</v>
      </c>
      <c r="D175" s="68">
        <f t="shared" si="18"/>
        <v>11126685.180446593</v>
      </c>
      <c r="E175" s="88">
        <f t="shared" si="17"/>
        <v>17532376.130617343</v>
      </c>
      <c r="F175" s="4"/>
    </row>
    <row r="176" spans="1:6">
      <c r="A176" s="65">
        <v>169</v>
      </c>
      <c r="B176" s="83">
        <f t="shared" si="19"/>
        <v>1229892662.4327841</v>
      </c>
      <c r="C176" s="82">
        <f t="shared" si="20"/>
        <v>6405690.9501707517</v>
      </c>
      <c r="D176" s="68">
        <f t="shared" si="18"/>
        <v>11069033.961895056</v>
      </c>
      <c r="E176" s="88">
        <f t="shared" si="17"/>
        <v>17474724.912065808</v>
      </c>
      <c r="F176" s="4"/>
    </row>
    <row r="177" spans="1:6">
      <c r="A177" s="65">
        <v>170</v>
      </c>
      <c r="B177" s="83">
        <f t="shared" si="19"/>
        <v>1223486971.4826133</v>
      </c>
      <c r="C177" s="82">
        <f t="shared" si="20"/>
        <v>6405690.9501707517</v>
      </c>
      <c r="D177" s="68">
        <f t="shared" si="18"/>
        <v>11011382.743343519</v>
      </c>
      <c r="E177" s="88">
        <f t="shared" si="17"/>
        <v>17417073.693514273</v>
      </c>
      <c r="F177" s="4"/>
    </row>
    <row r="178" spans="1:6">
      <c r="A178" s="65">
        <v>171</v>
      </c>
      <c r="B178" s="83">
        <f t="shared" si="19"/>
        <v>1217081280.5324426</v>
      </c>
      <c r="C178" s="82">
        <f t="shared" si="20"/>
        <v>6405690.9501707517</v>
      </c>
      <c r="D178" s="68">
        <f t="shared" si="18"/>
        <v>10953731.524791984</v>
      </c>
      <c r="E178" s="88">
        <f t="shared" si="17"/>
        <v>17359422.474962734</v>
      </c>
      <c r="F178" s="4"/>
    </row>
    <row r="179" spans="1:6">
      <c r="A179" s="65">
        <v>172</v>
      </c>
      <c r="B179" s="83">
        <f t="shared" si="19"/>
        <v>1210675589.5822718</v>
      </c>
      <c r="C179" s="82">
        <f t="shared" si="20"/>
        <v>6405690.9501707517</v>
      </c>
      <c r="D179" s="68">
        <f t="shared" si="18"/>
        <v>10896080.306240445</v>
      </c>
      <c r="E179" s="88">
        <f t="shared" si="17"/>
        <v>17301771.256411195</v>
      </c>
      <c r="F179" s="4"/>
    </row>
    <row r="180" spans="1:6">
      <c r="A180" s="65">
        <v>173</v>
      </c>
      <c r="B180" s="83">
        <f t="shared" si="19"/>
        <v>1204269898.6321011</v>
      </c>
      <c r="C180" s="82">
        <f t="shared" si="20"/>
        <v>6405690.9501707517</v>
      </c>
      <c r="D180" s="68">
        <f t="shared" si="18"/>
        <v>10838429.08768891</v>
      </c>
      <c r="E180" s="88">
        <f t="shared" si="17"/>
        <v>17244120.037859663</v>
      </c>
      <c r="F180" s="4"/>
    </row>
    <row r="181" spans="1:6">
      <c r="A181" s="65">
        <v>174</v>
      </c>
      <c r="B181" s="83">
        <f t="shared" si="19"/>
        <v>1197864207.6819303</v>
      </c>
      <c r="C181" s="82">
        <f t="shared" si="20"/>
        <v>6405690.9501707517</v>
      </c>
      <c r="D181" s="68">
        <f t="shared" si="18"/>
        <v>10780777.869137373</v>
      </c>
      <c r="E181" s="88">
        <f t="shared" si="17"/>
        <v>17186468.819308124</v>
      </c>
      <c r="F181" s="4"/>
    </row>
    <row r="182" spans="1:6">
      <c r="A182" s="65">
        <v>175</v>
      </c>
      <c r="B182" s="83">
        <f t="shared" si="19"/>
        <v>1191458516.7317595</v>
      </c>
      <c r="C182" s="82">
        <f t="shared" si="20"/>
        <v>6405690.9501707517</v>
      </c>
      <c r="D182" s="68">
        <f t="shared" si="18"/>
        <v>10723126.650585836</v>
      </c>
      <c r="E182" s="88">
        <f t="shared" si="17"/>
        <v>17128817.600756586</v>
      </c>
      <c r="F182" s="4"/>
    </row>
    <row r="183" spans="1:6">
      <c r="A183" s="65">
        <v>176</v>
      </c>
      <c r="B183" s="83">
        <f t="shared" si="19"/>
        <v>1185052825.7815888</v>
      </c>
      <c r="C183" s="82">
        <f t="shared" si="20"/>
        <v>6405690.9501707517</v>
      </c>
      <c r="D183" s="68">
        <f t="shared" si="18"/>
        <v>10665475.432034299</v>
      </c>
      <c r="E183" s="88">
        <f t="shared" si="17"/>
        <v>17071166.38220505</v>
      </c>
      <c r="F183" s="4"/>
    </row>
    <row r="184" spans="1:6">
      <c r="A184" s="65">
        <v>177</v>
      </c>
      <c r="B184" s="83">
        <f t="shared" si="19"/>
        <v>1178647134.831418</v>
      </c>
      <c r="C184" s="82">
        <f t="shared" si="20"/>
        <v>6405690.9501707517</v>
      </c>
      <c r="D184" s="68">
        <f t="shared" si="18"/>
        <v>10607824.213482762</v>
      </c>
      <c r="E184" s="88">
        <f t="shared" si="17"/>
        <v>17013515.163653515</v>
      </c>
      <c r="F184" s="4"/>
    </row>
    <row r="185" spans="1:6">
      <c r="A185" s="65">
        <v>178</v>
      </c>
      <c r="B185" s="83">
        <f t="shared" si="19"/>
        <v>1172241443.8812473</v>
      </c>
      <c r="C185" s="82">
        <f t="shared" si="20"/>
        <v>6405690.9501707517</v>
      </c>
      <c r="D185" s="68">
        <f t="shared" si="18"/>
        <v>10550172.994931227</v>
      </c>
      <c r="E185" s="88">
        <f t="shared" si="17"/>
        <v>16955863.945101976</v>
      </c>
      <c r="F185" s="4"/>
    </row>
    <row r="186" spans="1:6">
      <c r="A186" s="65">
        <v>179</v>
      </c>
      <c r="B186" s="83">
        <f t="shared" si="19"/>
        <v>1165835752.9310765</v>
      </c>
      <c r="C186" s="82">
        <f t="shared" si="20"/>
        <v>6405690.9501707517</v>
      </c>
      <c r="D186" s="68">
        <f t="shared" si="18"/>
        <v>10492521.776379688</v>
      </c>
      <c r="E186" s="88">
        <f t="shared" si="17"/>
        <v>16898212.726550438</v>
      </c>
      <c r="F186" s="4"/>
    </row>
    <row r="187" spans="1:6">
      <c r="A187" s="65">
        <v>180</v>
      </c>
      <c r="B187" s="83">
        <f t="shared" si="19"/>
        <v>1159430061.9809058</v>
      </c>
      <c r="C187" s="82">
        <f t="shared" si="20"/>
        <v>6405690.9501707517</v>
      </c>
      <c r="D187" s="68">
        <f t="shared" si="18"/>
        <v>10434870.557828153</v>
      </c>
      <c r="E187" s="88">
        <f t="shared" si="17"/>
        <v>16840561.507998906</v>
      </c>
      <c r="F187" s="4"/>
    </row>
    <row r="188" spans="1:6">
      <c r="A188" s="65">
        <v>181</v>
      </c>
      <c r="B188" s="83">
        <f t="shared" si="19"/>
        <v>1153024371.030735</v>
      </c>
      <c r="C188" s="82">
        <f t="shared" si="20"/>
        <v>6405690.9501707517</v>
      </c>
      <c r="D188" s="68">
        <f t="shared" si="18"/>
        <v>10377219.339276616</v>
      </c>
      <c r="E188" s="88">
        <f t="shared" si="17"/>
        <v>16782910.289447367</v>
      </c>
      <c r="F188" s="4"/>
    </row>
    <row r="189" spans="1:6">
      <c r="A189" s="65">
        <v>182</v>
      </c>
      <c r="B189" s="83">
        <f t="shared" si="19"/>
        <v>1146618680.0805643</v>
      </c>
      <c r="C189" s="82">
        <f t="shared" si="20"/>
        <v>6405690.9501707517</v>
      </c>
      <c r="D189" s="68">
        <f t="shared" si="18"/>
        <v>10319568.120725079</v>
      </c>
      <c r="E189" s="88">
        <f t="shared" si="17"/>
        <v>16725259.07089583</v>
      </c>
      <c r="F189" s="4"/>
    </row>
    <row r="190" spans="1:6">
      <c r="A190" s="65">
        <v>183</v>
      </c>
      <c r="B190" s="83">
        <f t="shared" si="19"/>
        <v>1140212989.1303935</v>
      </c>
      <c r="C190" s="82">
        <f t="shared" si="20"/>
        <v>6405690.9501707517</v>
      </c>
      <c r="D190" s="68">
        <f t="shared" si="18"/>
        <v>10261916.902173541</v>
      </c>
      <c r="E190" s="88">
        <f t="shared" si="17"/>
        <v>16667607.852344293</v>
      </c>
      <c r="F190" s="4"/>
    </row>
    <row r="191" spans="1:6">
      <c r="A191" s="65">
        <v>184</v>
      </c>
      <c r="B191" s="83">
        <f t="shared" si="19"/>
        <v>1133807298.1802227</v>
      </c>
      <c r="C191" s="82">
        <f t="shared" si="20"/>
        <v>6405690.9501707517</v>
      </c>
      <c r="D191" s="68">
        <f t="shared" si="18"/>
        <v>10204265.683622004</v>
      </c>
      <c r="E191" s="88">
        <f t="shared" si="17"/>
        <v>16609956.633792756</v>
      </c>
      <c r="F191" s="4"/>
    </row>
    <row r="192" spans="1:6">
      <c r="A192" s="65">
        <v>185</v>
      </c>
      <c r="B192" s="83">
        <f t="shared" si="19"/>
        <v>1127401607.230052</v>
      </c>
      <c r="C192" s="82">
        <f t="shared" si="20"/>
        <v>6405690.9501707517</v>
      </c>
      <c r="D192" s="68">
        <f t="shared" si="18"/>
        <v>10146614.465070467</v>
      </c>
      <c r="E192" s="88">
        <f t="shared" si="17"/>
        <v>16552305.415241219</v>
      </c>
      <c r="F192" s="4"/>
    </row>
    <row r="193" spans="1:6">
      <c r="A193" s="65">
        <v>186</v>
      </c>
      <c r="B193" s="83">
        <f t="shared" si="19"/>
        <v>1120995916.2798812</v>
      </c>
      <c r="C193" s="82">
        <f t="shared" si="20"/>
        <v>6405690.9501707517</v>
      </c>
      <c r="D193" s="68">
        <f t="shared" si="18"/>
        <v>10088963.24651893</v>
      </c>
      <c r="E193" s="88">
        <f t="shared" si="17"/>
        <v>16494654.196689682</v>
      </c>
      <c r="F193" s="4"/>
    </row>
    <row r="194" spans="1:6">
      <c r="A194" s="65">
        <v>187</v>
      </c>
      <c r="B194" s="83">
        <f t="shared" si="19"/>
        <v>1114590225.3297105</v>
      </c>
      <c r="C194" s="82">
        <f t="shared" si="20"/>
        <v>6405690.9501707517</v>
      </c>
      <c r="D194" s="68">
        <f t="shared" si="18"/>
        <v>10031312.027967395</v>
      </c>
      <c r="E194" s="88">
        <f t="shared" si="17"/>
        <v>16437002.978138147</v>
      </c>
      <c r="F194" s="4"/>
    </row>
    <row r="195" spans="1:6">
      <c r="A195" s="65">
        <v>188</v>
      </c>
      <c r="B195" s="83">
        <f t="shared" si="19"/>
        <v>1108184534.3795397</v>
      </c>
      <c r="C195" s="82">
        <f t="shared" si="20"/>
        <v>6405690.9501707517</v>
      </c>
      <c r="D195" s="68">
        <f t="shared" si="18"/>
        <v>9973660.8094158564</v>
      </c>
      <c r="E195" s="88">
        <f t="shared" si="17"/>
        <v>16379351.759586608</v>
      </c>
      <c r="F195" s="4"/>
    </row>
    <row r="196" spans="1:6">
      <c r="A196" s="65">
        <v>189</v>
      </c>
      <c r="B196" s="83">
        <f t="shared" si="19"/>
        <v>1101778843.429369</v>
      </c>
      <c r="C196" s="82">
        <f t="shared" si="20"/>
        <v>6405690.9501707517</v>
      </c>
      <c r="D196" s="68">
        <f t="shared" si="18"/>
        <v>9916009.5908643212</v>
      </c>
      <c r="E196" s="88">
        <f t="shared" si="17"/>
        <v>16321700.541035073</v>
      </c>
      <c r="F196" s="4"/>
    </row>
    <row r="197" spans="1:6">
      <c r="A197" s="65">
        <v>190</v>
      </c>
      <c r="B197" s="83">
        <f t="shared" si="19"/>
        <v>1095373152.4791982</v>
      </c>
      <c r="C197" s="82">
        <f t="shared" si="20"/>
        <v>6405690.9501707517</v>
      </c>
      <c r="D197" s="68">
        <f t="shared" si="18"/>
        <v>9858358.3723127842</v>
      </c>
      <c r="E197" s="88">
        <f t="shared" si="17"/>
        <v>16264049.322483536</v>
      </c>
      <c r="F197" s="4"/>
    </row>
    <row r="198" spans="1:6">
      <c r="A198" s="65">
        <v>191</v>
      </c>
      <c r="B198" s="83">
        <f t="shared" si="19"/>
        <v>1088967461.5290275</v>
      </c>
      <c r="C198" s="82">
        <f t="shared" si="20"/>
        <v>6405690.9501707517</v>
      </c>
      <c r="D198" s="68">
        <f t="shared" si="18"/>
        <v>9800707.1537612472</v>
      </c>
      <c r="E198" s="88">
        <f t="shared" si="17"/>
        <v>16206398.103931999</v>
      </c>
      <c r="F198" s="4"/>
    </row>
    <row r="199" spans="1:6">
      <c r="A199" s="65">
        <v>192</v>
      </c>
      <c r="B199" s="83">
        <f t="shared" si="19"/>
        <v>1082561770.5788567</v>
      </c>
      <c r="C199" s="82">
        <f t="shared" si="20"/>
        <v>6405690.9501707517</v>
      </c>
      <c r="D199" s="68">
        <f t="shared" si="18"/>
        <v>9743055.9352097102</v>
      </c>
      <c r="E199" s="88">
        <f t="shared" ref="E199:E262" si="21">SUM(C199+D199)</f>
        <v>16148746.885380462</v>
      </c>
      <c r="F199" s="4"/>
    </row>
    <row r="200" spans="1:6">
      <c r="A200" s="65">
        <v>193</v>
      </c>
      <c r="B200" s="83">
        <f t="shared" si="19"/>
        <v>1076156079.628686</v>
      </c>
      <c r="C200" s="82">
        <f t="shared" si="20"/>
        <v>6405690.9501707517</v>
      </c>
      <c r="D200" s="68">
        <f t="shared" si="18"/>
        <v>9685404.7166581731</v>
      </c>
      <c r="E200" s="88">
        <f t="shared" si="21"/>
        <v>16091095.666828925</v>
      </c>
      <c r="F200" s="4"/>
    </row>
    <row r="201" spans="1:6">
      <c r="A201" s="65">
        <v>194</v>
      </c>
      <c r="B201" s="83">
        <f t="shared" si="19"/>
        <v>1069750388.6785152</v>
      </c>
      <c r="C201" s="82">
        <f t="shared" si="20"/>
        <v>6405690.9501707517</v>
      </c>
      <c r="D201" s="68">
        <f t="shared" si="18"/>
        <v>9627753.4981066361</v>
      </c>
      <c r="E201" s="88">
        <f t="shared" si="21"/>
        <v>16033444.448277388</v>
      </c>
      <c r="F201" s="4"/>
    </row>
    <row r="202" spans="1:6">
      <c r="A202" s="65">
        <v>195</v>
      </c>
      <c r="B202" s="83">
        <f t="shared" si="19"/>
        <v>1063344697.7283444</v>
      </c>
      <c r="C202" s="82">
        <f t="shared" si="20"/>
        <v>6405690.9501707517</v>
      </c>
      <c r="D202" s="68">
        <f t="shared" si="18"/>
        <v>9570102.2795550991</v>
      </c>
      <c r="E202" s="88">
        <f t="shared" si="21"/>
        <v>15975793.229725851</v>
      </c>
      <c r="F202" s="4"/>
    </row>
    <row r="203" spans="1:6">
      <c r="A203" s="65">
        <v>196</v>
      </c>
      <c r="B203" s="83">
        <f t="shared" si="19"/>
        <v>1056939006.7781737</v>
      </c>
      <c r="C203" s="82">
        <f t="shared" si="20"/>
        <v>6405690.9501707517</v>
      </c>
      <c r="D203" s="68">
        <f t="shared" si="18"/>
        <v>9512451.0610035639</v>
      </c>
      <c r="E203" s="88">
        <f t="shared" si="21"/>
        <v>15918142.011174316</v>
      </c>
      <c r="F203" s="4"/>
    </row>
    <row r="204" spans="1:6">
      <c r="A204" s="65">
        <v>197</v>
      </c>
      <c r="B204" s="83">
        <f t="shared" si="19"/>
        <v>1050533315.8280029</v>
      </c>
      <c r="C204" s="82">
        <f t="shared" si="20"/>
        <v>6405690.9501707517</v>
      </c>
      <c r="D204" s="68">
        <f t="shared" si="18"/>
        <v>9454799.842452025</v>
      </c>
      <c r="E204" s="88">
        <f t="shared" si="21"/>
        <v>15860490.792622777</v>
      </c>
      <c r="F204" s="4"/>
    </row>
    <row r="205" spans="1:6">
      <c r="A205" s="65">
        <v>198</v>
      </c>
      <c r="B205" s="83">
        <f t="shared" si="19"/>
        <v>1044127624.8778322</v>
      </c>
      <c r="C205" s="82">
        <f t="shared" si="20"/>
        <v>6405690.9501707517</v>
      </c>
      <c r="D205" s="68">
        <f t="shared" si="18"/>
        <v>9397148.6239004899</v>
      </c>
      <c r="E205" s="88">
        <f t="shared" si="21"/>
        <v>15802839.574071242</v>
      </c>
      <c r="F205" s="4"/>
    </row>
    <row r="206" spans="1:6">
      <c r="A206" s="65">
        <v>199</v>
      </c>
      <c r="B206" s="83">
        <f t="shared" si="19"/>
        <v>1037721933.9276614</v>
      </c>
      <c r="C206" s="82">
        <f t="shared" si="20"/>
        <v>6405690.9501707517</v>
      </c>
      <c r="D206" s="68">
        <f t="shared" si="18"/>
        <v>9339497.4053489529</v>
      </c>
      <c r="E206" s="88">
        <f t="shared" si="21"/>
        <v>15745188.355519705</v>
      </c>
      <c r="F206" s="4"/>
    </row>
    <row r="207" spans="1:6">
      <c r="A207" s="65">
        <v>200</v>
      </c>
      <c r="B207" s="83">
        <f t="shared" si="19"/>
        <v>1031316242.9774907</v>
      </c>
      <c r="C207" s="82">
        <f t="shared" si="20"/>
        <v>6405690.9501707517</v>
      </c>
      <c r="D207" s="68">
        <f t="shared" si="18"/>
        <v>9281846.1867974158</v>
      </c>
      <c r="E207" s="88">
        <f t="shared" si="21"/>
        <v>15687537.136968167</v>
      </c>
      <c r="F207" s="4"/>
    </row>
    <row r="208" spans="1:6">
      <c r="A208" s="65">
        <v>201</v>
      </c>
      <c r="B208" s="83">
        <f t="shared" si="19"/>
        <v>1024910552.0273199</v>
      </c>
      <c r="C208" s="82">
        <f t="shared" si="20"/>
        <v>6405690.9501707517</v>
      </c>
      <c r="D208" s="68">
        <f t="shared" si="18"/>
        <v>9224194.9682458788</v>
      </c>
      <c r="E208" s="88">
        <f t="shared" si="21"/>
        <v>15629885.91841663</v>
      </c>
      <c r="F208" s="4"/>
    </row>
    <row r="209" spans="1:6">
      <c r="A209" s="65">
        <v>202</v>
      </c>
      <c r="B209" s="83">
        <f t="shared" si="19"/>
        <v>1018504861.0771492</v>
      </c>
      <c r="C209" s="82">
        <f t="shared" si="20"/>
        <v>6405690.9501707517</v>
      </c>
      <c r="D209" s="68">
        <f t="shared" si="18"/>
        <v>9166543.7496943418</v>
      </c>
      <c r="E209" s="88">
        <f t="shared" si="21"/>
        <v>15572234.699865093</v>
      </c>
      <c r="F209" s="4"/>
    </row>
    <row r="210" spans="1:6">
      <c r="A210" s="65">
        <v>203</v>
      </c>
      <c r="B210" s="83">
        <f t="shared" si="19"/>
        <v>1012099170.1269784</v>
      </c>
      <c r="C210" s="82">
        <f t="shared" si="20"/>
        <v>6405690.9501707517</v>
      </c>
      <c r="D210" s="68">
        <f t="shared" ref="D210:D273" si="22">IF(A210&lt;=$B$4,B210*$B$3/12,B210*$B$5/12)</f>
        <v>9108892.5311428066</v>
      </c>
      <c r="E210" s="88">
        <f t="shared" si="21"/>
        <v>15514583.481313558</v>
      </c>
      <c r="F210" s="4"/>
    </row>
    <row r="211" spans="1:6">
      <c r="A211" s="65">
        <v>204</v>
      </c>
      <c r="B211" s="83">
        <f t="shared" si="19"/>
        <v>1005693479.1768076</v>
      </c>
      <c r="C211" s="82">
        <f t="shared" si="20"/>
        <v>6405690.9501707517</v>
      </c>
      <c r="D211" s="68">
        <f t="shared" si="22"/>
        <v>9051241.3125912677</v>
      </c>
      <c r="E211" s="88">
        <f t="shared" si="21"/>
        <v>15456932.262762019</v>
      </c>
      <c r="F211" s="4"/>
    </row>
    <row r="212" spans="1:6">
      <c r="A212" s="65">
        <v>205</v>
      </c>
      <c r="B212" s="83">
        <f t="shared" si="19"/>
        <v>999287788.22663689</v>
      </c>
      <c r="C212" s="82">
        <f t="shared" si="20"/>
        <v>6405690.9501707517</v>
      </c>
      <c r="D212" s="68">
        <f t="shared" si="22"/>
        <v>8993590.0940397326</v>
      </c>
      <c r="E212" s="88">
        <f t="shared" si="21"/>
        <v>15399281.044210484</v>
      </c>
      <c r="F212" s="4"/>
    </row>
    <row r="213" spans="1:6">
      <c r="A213" s="65">
        <v>206</v>
      </c>
      <c r="B213" s="83">
        <f t="shared" si="19"/>
        <v>992882097.27646613</v>
      </c>
      <c r="C213" s="82">
        <f t="shared" si="20"/>
        <v>6405690.9501707517</v>
      </c>
      <c r="D213" s="68">
        <f t="shared" si="22"/>
        <v>8935938.8754881956</v>
      </c>
      <c r="E213" s="88">
        <f t="shared" si="21"/>
        <v>15341629.825658947</v>
      </c>
      <c r="F213" s="4"/>
    </row>
    <row r="214" spans="1:6">
      <c r="A214" s="65">
        <v>207</v>
      </c>
      <c r="B214" s="83">
        <f t="shared" si="19"/>
        <v>986476406.32629538</v>
      </c>
      <c r="C214" s="82">
        <f t="shared" si="20"/>
        <v>6405690.9501707517</v>
      </c>
      <c r="D214" s="68">
        <f t="shared" si="22"/>
        <v>8878287.6569366585</v>
      </c>
      <c r="E214" s="88">
        <f t="shared" si="21"/>
        <v>15283978.60710741</v>
      </c>
      <c r="F214" s="4"/>
    </row>
    <row r="215" spans="1:6">
      <c r="A215" s="65">
        <v>208</v>
      </c>
      <c r="B215" s="83">
        <f t="shared" si="19"/>
        <v>980070715.37612462</v>
      </c>
      <c r="C215" s="82">
        <f t="shared" si="20"/>
        <v>6405690.9501707517</v>
      </c>
      <c r="D215" s="68">
        <f t="shared" si="22"/>
        <v>8820636.4383851215</v>
      </c>
      <c r="E215" s="88">
        <f t="shared" si="21"/>
        <v>15226327.388555873</v>
      </c>
      <c r="F215" s="4"/>
    </row>
    <row r="216" spans="1:6">
      <c r="A216" s="65">
        <v>209</v>
      </c>
      <c r="B216" s="83">
        <f t="shared" si="19"/>
        <v>973665024.42595387</v>
      </c>
      <c r="C216" s="82">
        <f t="shared" si="20"/>
        <v>6405690.9501707517</v>
      </c>
      <c r="D216" s="68">
        <f t="shared" si="22"/>
        <v>8762985.2198335845</v>
      </c>
      <c r="E216" s="88">
        <f t="shared" si="21"/>
        <v>15168676.170004336</v>
      </c>
      <c r="F216" s="4"/>
    </row>
    <row r="217" spans="1:6">
      <c r="A217" s="65">
        <v>210</v>
      </c>
      <c r="B217" s="83">
        <f t="shared" si="19"/>
        <v>967259333.47578311</v>
      </c>
      <c r="C217" s="82">
        <f t="shared" si="20"/>
        <v>6405690.9501707517</v>
      </c>
      <c r="D217" s="68">
        <f t="shared" si="22"/>
        <v>8705334.0012820475</v>
      </c>
      <c r="E217" s="88">
        <f t="shared" si="21"/>
        <v>15111024.951452799</v>
      </c>
      <c r="F217" s="4"/>
    </row>
    <row r="218" spans="1:6">
      <c r="A218" s="65">
        <v>211</v>
      </c>
      <c r="B218" s="83">
        <f t="shared" si="19"/>
        <v>960853642.52561235</v>
      </c>
      <c r="C218" s="82">
        <f t="shared" si="20"/>
        <v>6405690.9501707517</v>
      </c>
      <c r="D218" s="68">
        <f t="shared" si="22"/>
        <v>8647682.7827305105</v>
      </c>
      <c r="E218" s="88">
        <f t="shared" si="21"/>
        <v>15053373.732901262</v>
      </c>
      <c r="F218" s="4"/>
    </row>
    <row r="219" spans="1:6">
      <c r="A219" s="65">
        <v>212</v>
      </c>
      <c r="B219" s="83">
        <f t="shared" si="19"/>
        <v>954447951.5754416</v>
      </c>
      <c r="C219" s="82">
        <f t="shared" si="20"/>
        <v>6405690.9501707517</v>
      </c>
      <c r="D219" s="68">
        <f t="shared" si="22"/>
        <v>8590031.5641789753</v>
      </c>
      <c r="E219" s="88">
        <f t="shared" si="21"/>
        <v>14995722.514349727</v>
      </c>
      <c r="F219" s="4"/>
    </row>
    <row r="220" spans="1:6">
      <c r="A220" s="65">
        <v>213</v>
      </c>
      <c r="B220" s="83">
        <f t="shared" si="19"/>
        <v>948042260.62527084</v>
      </c>
      <c r="C220" s="82">
        <f t="shared" si="20"/>
        <v>6405690.9501707517</v>
      </c>
      <c r="D220" s="68">
        <f t="shared" si="22"/>
        <v>8532380.3456274364</v>
      </c>
      <c r="E220" s="88">
        <f t="shared" si="21"/>
        <v>14938071.295798188</v>
      </c>
      <c r="F220" s="4"/>
    </row>
    <row r="221" spans="1:6">
      <c r="A221" s="65">
        <v>214</v>
      </c>
      <c r="B221" s="83">
        <f t="shared" si="19"/>
        <v>941636569.67510009</v>
      </c>
      <c r="C221" s="82">
        <f t="shared" si="20"/>
        <v>6405690.9501707517</v>
      </c>
      <c r="D221" s="68">
        <f t="shared" si="22"/>
        <v>8474729.1270759013</v>
      </c>
      <c r="E221" s="88">
        <f t="shared" si="21"/>
        <v>14880420.077246653</v>
      </c>
      <c r="F221" s="4"/>
    </row>
    <row r="222" spans="1:6">
      <c r="A222" s="65">
        <v>215</v>
      </c>
      <c r="B222" s="83">
        <f t="shared" si="19"/>
        <v>935230878.72492933</v>
      </c>
      <c r="C222" s="82">
        <f t="shared" si="20"/>
        <v>6405690.9501707517</v>
      </c>
      <c r="D222" s="68">
        <f t="shared" si="22"/>
        <v>8417077.9085243642</v>
      </c>
      <c r="E222" s="88">
        <f t="shared" si="21"/>
        <v>14822768.858695116</v>
      </c>
      <c r="F222" s="4"/>
    </row>
    <row r="223" spans="1:6">
      <c r="A223" s="65">
        <v>216</v>
      </c>
      <c r="B223" s="83">
        <f t="shared" si="19"/>
        <v>928825187.77475858</v>
      </c>
      <c r="C223" s="82">
        <f t="shared" si="20"/>
        <v>6405690.9501707517</v>
      </c>
      <c r="D223" s="68">
        <f t="shared" si="22"/>
        <v>8359426.6899728263</v>
      </c>
      <c r="E223" s="88">
        <f t="shared" si="21"/>
        <v>14765117.640143577</v>
      </c>
      <c r="F223" s="4"/>
    </row>
    <row r="224" spans="1:6">
      <c r="A224" s="65">
        <v>217</v>
      </c>
      <c r="B224" s="83">
        <f t="shared" ref="B224:B287" si="23">B223-C223</f>
        <v>922419496.82458782</v>
      </c>
      <c r="C224" s="82">
        <f t="shared" si="20"/>
        <v>6405690.9501707517</v>
      </c>
      <c r="D224" s="68">
        <f t="shared" si="22"/>
        <v>8301775.4714212902</v>
      </c>
      <c r="E224" s="88">
        <f t="shared" si="21"/>
        <v>14707466.421592042</v>
      </c>
      <c r="F224" s="4"/>
    </row>
    <row r="225" spans="1:6">
      <c r="A225" s="65">
        <v>218</v>
      </c>
      <c r="B225" s="83">
        <f t="shared" si="23"/>
        <v>916013805.87441707</v>
      </c>
      <c r="C225" s="82">
        <f t="shared" ref="C225:C288" si="24">$B$31/(B$1-23)</f>
        <v>6405690.9501707517</v>
      </c>
      <c r="D225" s="68">
        <f t="shared" si="22"/>
        <v>8244124.2528697541</v>
      </c>
      <c r="E225" s="88">
        <f t="shared" si="21"/>
        <v>14649815.203040507</v>
      </c>
      <c r="F225" s="4"/>
    </row>
    <row r="226" spans="1:6">
      <c r="A226" s="65">
        <v>219</v>
      </c>
      <c r="B226" s="83">
        <f t="shared" si="23"/>
        <v>909608114.92424631</v>
      </c>
      <c r="C226" s="82">
        <f t="shared" si="24"/>
        <v>6405690.9501707517</v>
      </c>
      <c r="D226" s="68">
        <f t="shared" si="22"/>
        <v>8186473.0343182161</v>
      </c>
      <c r="E226" s="88">
        <f t="shared" si="21"/>
        <v>14592163.984488968</v>
      </c>
      <c r="F226" s="4"/>
    </row>
    <row r="227" spans="1:6">
      <c r="A227" s="65">
        <v>220</v>
      </c>
      <c r="B227" s="83">
        <f t="shared" si="23"/>
        <v>903202423.97407556</v>
      </c>
      <c r="C227" s="82">
        <f t="shared" si="24"/>
        <v>6405690.9501707517</v>
      </c>
      <c r="D227" s="68">
        <f t="shared" si="22"/>
        <v>8128821.8157666801</v>
      </c>
      <c r="E227" s="88">
        <f t="shared" si="21"/>
        <v>14534512.765937433</v>
      </c>
      <c r="F227" s="4"/>
    </row>
    <row r="228" spans="1:6">
      <c r="A228" s="65">
        <v>221</v>
      </c>
      <c r="B228" s="83">
        <f t="shared" si="23"/>
        <v>896796733.0239048</v>
      </c>
      <c r="C228" s="82">
        <f t="shared" si="24"/>
        <v>6405690.9501707517</v>
      </c>
      <c r="D228" s="68">
        <f t="shared" si="22"/>
        <v>8071170.597215143</v>
      </c>
      <c r="E228" s="88">
        <f t="shared" si="21"/>
        <v>14476861.547385894</v>
      </c>
      <c r="F228" s="4"/>
    </row>
    <row r="229" spans="1:6">
      <c r="A229" s="65">
        <v>222</v>
      </c>
      <c r="B229" s="83">
        <f t="shared" si="23"/>
        <v>890391042.07373405</v>
      </c>
      <c r="C229" s="82">
        <f t="shared" si="24"/>
        <v>6405690.9501707517</v>
      </c>
      <c r="D229" s="68">
        <f t="shared" si="22"/>
        <v>8013519.378663606</v>
      </c>
      <c r="E229" s="88">
        <f t="shared" si="21"/>
        <v>14419210.328834359</v>
      </c>
      <c r="F229" s="4"/>
    </row>
    <row r="230" spans="1:6">
      <c r="A230" s="65">
        <v>223</v>
      </c>
      <c r="B230" s="83">
        <f t="shared" si="23"/>
        <v>883985351.12356329</v>
      </c>
      <c r="C230" s="82">
        <f t="shared" si="24"/>
        <v>6405690.9501707517</v>
      </c>
      <c r="D230" s="68">
        <f t="shared" si="22"/>
        <v>7955868.160112069</v>
      </c>
      <c r="E230" s="88">
        <f t="shared" si="21"/>
        <v>14361559.11028282</v>
      </c>
      <c r="F230" s="4"/>
    </row>
    <row r="231" spans="1:6">
      <c r="A231" s="65">
        <v>224</v>
      </c>
      <c r="B231" s="83">
        <f t="shared" si="23"/>
        <v>877579660.17339253</v>
      </c>
      <c r="C231" s="82">
        <f t="shared" si="24"/>
        <v>6405690.9501707517</v>
      </c>
      <c r="D231" s="68">
        <f t="shared" si="22"/>
        <v>7898216.9415605329</v>
      </c>
      <c r="E231" s="88">
        <f t="shared" si="21"/>
        <v>14303907.891731285</v>
      </c>
      <c r="F231" s="4"/>
    </row>
    <row r="232" spans="1:6">
      <c r="A232" s="65">
        <v>225</v>
      </c>
      <c r="B232" s="83">
        <f t="shared" si="23"/>
        <v>871173969.22322178</v>
      </c>
      <c r="C232" s="82">
        <f t="shared" si="24"/>
        <v>6405690.9501707517</v>
      </c>
      <c r="D232" s="68">
        <f t="shared" si="22"/>
        <v>7840565.7230089968</v>
      </c>
      <c r="E232" s="88">
        <f t="shared" si="21"/>
        <v>14246256.673179749</v>
      </c>
      <c r="F232" s="4"/>
    </row>
    <row r="233" spans="1:6">
      <c r="A233" s="65">
        <v>226</v>
      </c>
      <c r="B233" s="83">
        <f t="shared" si="23"/>
        <v>864768278.27305102</v>
      </c>
      <c r="C233" s="82">
        <f t="shared" si="24"/>
        <v>6405690.9501707517</v>
      </c>
      <c r="D233" s="68">
        <f t="shared" si="22"/>
        <v>7782914.5044574589</v>
      </c>
      <c r="E233" s="88">
        <f t="shared" si="21"/>
        <v>14188605.454628211</v>
      </c>
      <c r="F233" s="4"/>
    </row>
    <row r="234" spans="1:6">
      <c r="A234" s="65">
        <v>227</v>
      </c>
      <c r="B234" s="83">
        <f t="shared" si="23"/>
        <v>858362587.32288027</v>
      </c>
      <c r="C234" s="82">
        <f t="shared" si="24"/>
        <v>6405690.9501707517</v>
      </c>
      <c r="D234" s="68">
        <f t="shared" si="22"/>
        <v>7725263.2859059228</v>
      </c>
      <c r="E234" s="88">
        <f t="shared" si="21"/>
        <v>14130954.236076675</v>
      </c>
      <c r="F234" s="4"/>
    </row>
    <row r="235" spans="1:6">
      <c r="A235" s="65">
        <v>228</v>
      </c>
      <c r="B235" s="83">
        <f t="shared" si="23"/>
        <v>851956896.37270951</v>
      </c>
      <c r="C235" s="82">
        <f t="shared" si="24"/>
        <v>6405690.9501707517</v>
      </c>
      <c r="D235" s="68">
        <f t="shared" si="22"/>
        <v>7667612.0673543857</v>
      </c>
      <c r="E235" s="88">
        <f t="shared" si="21"/>
        <v>14073303.017525136</v>
      </c>
      <c r="F235" s="4"/>
    </row>
    <row r="236" spans="1:6">
      <c r="A236" s="65">
        <v>229</v>
      </c>
      <c r="B236" s="83">
        <f t="shared" si="23"/>
        <v>845551205.42253876</v>
      </c>
      <c r="C236" s="82">
        <f t="shared" si="24"/>
        <v>6405690.9501707517</v>
      </c>
      <c r="D236" s="68">
        <f t="shared" si="22"/>
        <v>7609960.8488028487</v>
      </c>
      <c r="E236" s="88">
        <f t="shared" si="21"/>
        <v>14015651.798973601</v>
      </c>
      <c r="F236" s="4"/>
    </row>
    <row r="237" spans="1:6">
      <c r="A237" s="65">
        <v>230</v>
      </c>
      <c r="B237" s="83">
        <f t="shared" si="23"/>
        <v>839145514.472368</v>
      </c>
      <c r="C237" s="82">
        <f t="shared" si="24"/>
        <v>6405690.9501707517</v>
      </c>
      <c r="D237" s="68">
        <f t="shared" si="22"/>
        <v>7552309.6302513117</v>
      </c>
      <c r="E237" s="88">
        <f t="shared" si="21"/>
        <v>13958000.580422062</v>
      </c>
      <c r="F237" s="4"/>
    </row>
    <row r="238" spans="1:6">
      <c r="A238" s="65">
        <v>231</v>
      </c>
      <c r="B238" s="83">
        <f t="shared" si="23"/>
        <v>832739823.52219725</v>
      </c>
      <c r="C238" s="82">
        <f t="shared" si="24"/>
        <v>6405690.9501707517</v>
      </c>
      <c r="D238" s="68">
        <f t="shared" si="22"/>
        <v>7494658.4116997756</v>
      </c>
      <c r="E238" s="88">
        <f t="shared" si="21"/>
        <v>13900349.361870527</v>
      </c>
      <c r="F238" s="4"/>
    </row>
    <row r="239" spans="1:6">
      <c r="A239" s="65">
        <v>232</v>
      </c>
      <c r="B239" s="83">
        <f t="shared" si="23"/>
        <v>826334132.57202649</v>
      </c>
      <c r="C239" s="82">
        <f t="shared" si="24"/>
        <v>6405690.9501707517</v>
      </c>
      <c r="D239" s="68">
        <f t="shared" si="22"/>
        <v>7437007.1931482377</v>
      </c>
      <c r="E239" s="88">
        <f t="shared" si="21"/>
        <v>13842698.143318988</v>
      </c>
      <c r="F239" s="4"/>
    </row>
    <row r="240" spans="1:6">
      <c r="A240" s="65">
        <v>233</v>
      </c>
      <c r="B240" s="83">
        <f t="shared" si="23"/>
        <v>819928441.62185574</v>
      </c>
      <c r="C240" s="82">
        <f t="shared" si="24"/>
        <v>6405690.9501707517</v>
      </c>
      <c r="D240" s="68">
        <f t="shared" si="22"/>
        <v>7379355.9745967016</v>
      </c>
      <c r="E240" s="88">
        <f t="shared" si="21"/>
        <v>13785046.924767453</v>
      </c>
      <c r="F240" s="4"/>
    </row>
    <row r="241" spans="1:6">
      <c r="A241" s="65">
        <v>234</v>
      </c>
      <c r="B241" s="83">
        <f t="shared" si="23"/>
        <v>813522750.67168498</v>
      </c>
      <c r="C241" s="82">
        <f t="shared" si="24"/>
        <v>6405690.9501707517</v>
      </c>
      <c r="D241" s="68">
        <f t="shared" si="22"/>
        <v>7321704.7560451655</v>
      </c>
      <c r="E241" s="88">
        <f t="shared" si="21"/>
        <v>13727395.706215918</v>
      </c>
      <c r="F241" s="4"/>
    </row>
    <row r="242" spans="1:6">
      <c r="A242" s="65">
        <v>235</v>
      </c>
      <c r="B242" s="83">
        <f t="shared" si="23"/>
        <v>807117059.72151423</v>
      </c>
      <c r="C242" s="82">
        <f t="shared" si="24"/>
        <v>6405690.9501707517</v>
      </c>
      <c r="D242" s="68">
        <f t="shared" si="22"/>
        <v>7264053.5374936275</v>
      </c>
      <c r="E242" s="88">
        <f t="shared" si="21"/>
        <v>13669744.487664379</v>
      </c>
      <c r="F242" s="4"/>
    </row>
    <row r="243" spans="1:6">
      <c r="A243" s="65">
        <v>236</v>
      </c>
      <c r="B243" s="83">
        <f t="shared" si="23"/>
        <v>800711368.77134347</v>
      </c>
      <c r="C243" s="82">
        <f t="shared" si="24"/>
        <v>6405690.9501707517</v>
      </c>
      <c r="D243" s="68">
        <f t="shared" si="22"/>
        <v>7206402.3189420914</v>
      </c>
      <c r="E243" s="88">
        <f t="shared" si="21"/>
        <v>13612093.269112844</v>
      </c>
      <c r="F243" s="4"/>
    </row>
    <row r="244" spans="1:6">
      <c r="A244" s="65">
        <v>237</v>
      </c>
      <c r="B244" s="83">
        <f t="shared" si="23"/>
        <v>794305677.82117271</v>
      </c>
      <c r="C244" s="82">
        <f t="shared" si="24"/>
        <v>6405690.9501707517</v>
      </c>
      <c r="D244" s="68">
        <f t="shared" si="22"/>
        <v>7148751.1003905544</v>
      </c>
      <c r="E244" s="88">
        <f t="shared" si="21"/>
        <v>13554442.050561305</v>
      </c>
      <c r="F244" s="4"/>
    </row>
    <row r="245" spans="1:6">
      <c r="A245" s="65">
        <v>238</v>
      </c>
      <c r="B245" s="83">
        <f t="shared" si="23"/>
        <v>787899986.87100196</v>
      </c>
      <c r="C245" s="82">
        <f t="shared" si="24"/>
        <v>6405690.9501707517</v>
      </c>
      <c r="D245" s="68">
        <f t="shared" si="22"/>
        <v>7091099.8818390174</v>
      </c>
      <c r="E245" s="88">
        <f t="shared" si="21"/>
        <v>13496790.83200977</v>
      </c>
      <c r="F245" s="4"/>
    </row>
    <row r="246" spans="1:6">
      <c r="A246" s="65">
        <v>239</v>
      </c>
      <c r="B246" s="83">
        <f t="shared" si="23"/>
        <v>781494295.9208312</v>
      </c>
      <c r="C246" s="82">
        <f t="shared" si="24"/>
        <v>6405690.9501707517</v>
      </c>
      <c r="D246" s="68">
        <f t="shared" si="22"/>
        <v>7033448.6632874804</v>
      </c>
      <c r="E246" s="88">
        <f t="shared" si="21"/>
        <v>13439139.613458231</v>
      </c>
      <c r="F246" s="4"/>
    </row>
    <row r="247" spans="1:6">
      <c r="A247" s="65">
        <v>240</v>
      </c>
      <c r="B247" s="83">
        <f t="shared" si="23"/>
        <v>775088604.97066045</v>
      </c>
      <c r="C247" s="82">
        <f t="shared" si="24"/>
        <v>6405690.9501707517</v>
      </c>
      <c r="D247" s="68">
        <f t="shared" si="22"/>
        <v>6975797.4447359443</v>
      </c>
      <c r="E247" s="88">
        <f t="shared" si="21"/>
        <v>13381488.394906696</v>
      </c>
      <c r="F247" s="4"/>
    </row>
    <row r="248" spans="1:6">
      <c r="A248" s="65">
        <v>241</v>
      </c>
      <c r="B248" s="83">
        <f t="shared" si="23"/>
        <v>768682914.02048969</v>
      </c>
      <c r="C248" s="82">
        <f t="shared" si="24"/>
        <v>6405690.9501707517</v>
      </c>
      <c r="D248" s="68">
        <f t="shared" si="22"/>
        <v>6918146.2261844063</v>
      </c>
      <c r="E248" s="88">
        <f t="shared" si="21"/>
        <v>13323837.176355157</v>
      </c>
      <c r="F248" s="4"/>
    </row>
    <row r="249" spans="1:6">
      <c r="A249" s="65">
        <v>242</v>
      </c>
      <c r="B249" s="83">
        <f t="shared" si="23"/>
        <v>762277223.07031894</v>
      </c>
      <c r="C249" s="82">
        <f t="shared" si="24"/>
        <v>6405690.9501707517</v>
      </c>
      <c r="D249" s="68">
        <f t="shared" si="22"/>
        <v>6860495.0076328702</v>
      </c>
      <c r="E249" s="88">
        <f t="shared" si="21"/>
        <v>13266185.957803622</v>
      </c>
      <c r="F249" s="4"/>
    </row>
    <row r="250" spans="1:6">
      <c r="A250" s="65">
        <v>243</v>
      </c>
      <c r="B250" s="83">
        <f t="shared" si="23"/>
        <v>755871532.12014818</v>
      </c>
      <c r="C250" s="82">
        <f t="shared" si="24"/>
        <v>6405690.9501707517</v>
      </c>
      <c r="D250" s="68">
        <f t="shared" si="22"/>
        <v>6802843.7890813341</v>
      </c>
      <c r="E250" s="88">
        <f t="shared" si="21"/>
        <v>13208534.739252087</v>
      </c>
      <c r="F250" s="4"/>
    </row>
    <row r="251" spans="1:6">
      <c r="A251" s="65">
        <v>244</v>
      </c>
      <c r="B251" s="83">
        <f t="shared" si="23"/>
        <v>749465841.16997743</v>
      </c>
      <c r="C251" s="82">
        <f t="shared" si="24"/>
        <v>6405690.9501707517</v>
      </c>
      <c r="D251" s="68">
        <f t="shared" si="22"/>
        <v>6745192.5705297962</v>
      </c>
      <c r="E251" s="88">
        <f t="shared" si="21"/>
        <v>13150883.520700548</v>
      </c>
      <c r="F251" s="4"/>
    </row>
    <row r="252" spans="1:6">
      <c r="A252" s="65">
        <v>245</v>
      </c>
      <c r="B252" s="83">
        <f t="shared" si="23"/>
        <v>743060150.21980667</v>
      </c>
      <c r="C252" s="82">
        <f t="shared" si="24"/>
        <v>6405690.9501707517</v>
      </c>
      <c r="D252" s="68">
        <f t="shared" si="22"/>
        <v>6687541.3519782601</v>
      </c>
      <c r="E252" s="88">
        <f t="shared" si="21"/>
        <v>13093232.302149013</v>
      </c>
      <c r="F252" s="4"/>
    </row>
    <row r="253" spans="1:6">
      <c r="A253" s="65">
        <v>246</v>
      </c>
      <c r="B253" s="83">
        <f t="shared" si="23"/>
        <v>736654459.26963592</v>
      </c>
      <c r="C253" s="82">
        <f t="shared" si="24"/>
        <v>6405690.9501707517</v>
      </c>
      <c r="D253" s="68">
        <f t="shared" si="22"/>
        <v>6629890.1334267231</v>
      </c>
      <c r="E253" s="88">
        <f t="shared" si="21"/>
        <v>13035581.083597474</v>
      </c>
      <c r="F253" s="4"/>
    </row>
    <row r="254" spans="1:6">
      <c r="A254" s="65">
        <v>247</v>
      </c>
      <c r="B254" s="83">
        <f t="shared" si="23"/>
        <v>730248768.31946516</v>
      </c>
      <c r="C254" s="82">
        <f t="shared" si="24"/>
        <v>6405690.9501707517</v>
      </c>
      <c r="D254" s="68">
        <f t="shared" si="22"/>
        <v>6572238.914875187</v>
      </c>
      <c r="E254" s="88">
        <f t="shared" si="21"/>
        <v>12977929.865045939</v>
      </c>
      <c r="F254" s="4"/>
    </row>
    <row r="255" spans="1:6">
      <c r="A255" s="65">
        <v>248</v>
      </c>
      <c r="B255" s="83">
        <f t="shared" si="23"/>
        <v>723843077.3692944</v>
      </c>
      <c r="C255" s="82">
        <f t="shared" si="24"/>
        <v>6405690.9501707517</v>
      </c>
      <c r="D255" s="68">
        <f t="shared" si="22"/>
        <v>6514587.696323649</v>
      </c>
      <c r="E255" s="88">
        <f t="shared" si="21"/>
        <v>12920278.6464944</v>
      </c>
      <c r="F255" s="4"/>
    </row>
    <row r="256" spans="1:6">
      <c r="A256" s="65">
        <v>249</v>
      </c>
      <c r="B256" s="83">
        <f t="shared" si="23"/>
        <v>717437386.41912365</v>
      </c>
      <c r="C256" s="82">
        <f t="shared" si="24"/>
        <v>6405690.9501707517</v>
      </c>
      <c r="D256" s="68">
        <f t="shared" si="22"/>
        <v>6456936.4777721129</v>
      </c>
      <c r="E256" s="88">
        <f t="shared" si="21"/>
        <v>12862627.427942865</v>
      </c>
      <c r="F256" s="4"/>
    </row>
    <row r="257" spans="1:6">
      <c r="A257" s="65">
        <v>250</v>
      </c>
      <c r="B257" s="83">
        <f t="shared" si="23"/>
        <v>711031695.46895289</v>
      </c>
      <c r="C257" s="82">
        <f t="shared" si="24"/>
        <v>6405690.9501707517</v>
      </c>
      <c r="D257" s="68">
        <f t="shared" si="22"/>
        <v>6399285.2592205768</v>
      </c>
      <c r="E257" s="88">
        <f t="shared" si="21"/>
        <v>12804976.209391329</v>
      </c>
      <c r="F257" s="4"/>
    </row>
    <row r="258" spans="1:6">
      <c r="A258" s="65">
        <v>251</v>
      </c>
      <c r="B258" s="83">
        <f t="shared" si="23"/>
        <v>704626004.51878214</v>
      </c>
      <c r="C258" s="82">
        <f t="shared" si="24"/>
        <v>6405690.9501707517</v>
      </c>
      <c r="D258" s="68">
        <f t="shared" si="22"/>
        <v>6341634.0406690389</v>
      </c>
      <c r="E258" s="88">
        <f t="shared" si="21"/>
        <v>12747324.990839791</v>
      </c>
      <c r="F258" s="4"/>
    </row>
    <row r="259" spans="1:6">
      <c r="A259" s="65">
        <v>252</v>
      </c>
      <c r="B259" s="83">
        <f t="shared" si="23"/>
        <v>698220313.56861138</v>
      </c>
      <c r="C259" s="82">
        <f t="shared" si="24"/>
        <v>6405690.9501707517</v>
      </c>
      <c r="D259" s="68">
        <f t="shared" si="22"/>
        <v>6283982.8221175028</v>
      </c>
      <c r="E259" s="88">
        <f t="shared" si="21"/>
        <v>12689673.772288255</v>
      </c>
      <c r="F259" s="4"/>
    </row>
    <row r="260" spans="1:6">
      <c r="A260" s="65">
        <v>253</v>
      </c>
      <c r="B260" s="83">
        <f t="shared" si="23"/>
        <v>691814622.61844063</v>
      </c>
      <c r="C260" s="82">
        <f t="shared" si="24"/>
        <v>6405690.9501707517</v>
      </c>
      <c r="D260" s="68">
        <f t="shared" si="22"/>
        <v>6226331.6035659658</v>
      </c>
      <c r="E260" s="88">
        <f t="shared" si="21"/>
        <v>12632022.553736717</v>
      </c>
      <c r="F260" s="4"/>
    </row>
    <row r="261" spans="1:6">
      <c r="A261" s="65">
        <v>254</v>
      </c>
      <c r="B261" s="83">
        <f t="shared" si="23"/>
        <v>685408931.66826987</v>
      </c>
      <c r="C261" s="82">
        <f t="shared" si="24"/>
        <v>6405690.9501707517</v>
      </c>
      <c r="D261" s="68">
        <f t="shared" si="22"/>
        <v>6168680.3850144288</v>
      </c>
      <c r="E261" s="88">
        <f t="shared" si="21"/>
        <v>12574371.335185181</v>
      </c>
      <c r="F261" s="4"/>
    </row>
    <row r="262" spans="1:6">
      <c r="A262" s="65">
        <v>255</v>
      </c>
      <c r="B262" s="83">
        <f t="shared" si="23"/>
        <v>679003240.71809912</v>
      </c>
      <c r="C262" s="82">
        <f t="shared" si="24"/>
        <v>6405690.9501707517</v>
      </c>
      <c r="D262" s="68">
        <f t="shared" si="22"/>
        <v>6111029.1664628917</v>
      </c>
      <c r="E262" s="88">
        <f t="shared" si="21"/>
        <v>12516720.116633642</v>
      </c>
      <c r="F262" s="4"/>
    </row>
    <row r="263" spans="1:6">
      <c r="A263" s="65">
        <v>256</v>
      </c>
      <c r="B263" s="83">
        <f t="shared" si="23"/>
        <v>672597549.76792836</v>
      </c>
      <c r="C263" s="82">
        <f t="shared" si="24"/>
        <v>6405690.9501707517</v>
      </c>
      <c r="D263" s="68">
        <f t="shared" si="22"/>
        <v>6053377.9479113556</v>
      </c>
      <c r="E263" s="88">
        <f t="shared" ref="E263:E367" si="25">SUM(C263+D263)</f>
        <v>12459068.898082107</v>
      </c>
      <c r="F263" s="4"/>
    </row>
    <row r="264" spans="1:6">
      <c r="A264" s="65">
        <v>257</v>
      </c>
      <c r="B264" s="83">
        <f t="shared" si="23"/>
        <v>666191858.81775761</v>
      </c>
      <c r="C264" s="82">
        <f t="shared" si="24"/>
        <v>6405690.9501707517</v>
      </c>
      <c r="D264" s="68">
        <f t="shared" si="22"/>
        <v>5995726.7293598177</v>
      </c>
      <c r="E264" s="88">
        <f t="shared" si="25"/>
        <v>12401417.679530568</v>
      </c>
      <c r="F264" s="4"/>
    </row>
    <row r="265" spans="1:6">
      <c r="A265" s="65">
        <v>258</v>
      </c>
      <c r="B265" s="83">
        <f t="shared" si="23"/>
        <v>659786167.86758685</v>
      </c>
      <c r="C265" s="82">
        <f t="shared" si="24"/>
        <v>6405690.9501707517</v>
      </c>
      <c r="D265" s="68">
        <f t="shared" si="22"/>
        <v>5938075.5108082816</v>
      </c>
      <c r="E265" s="88">
        <f t="shared" si="25"/>
        <v>12343766.460979033</v>
      </c>
      <c r="F265" s="4"/>
    </row>
    <row r="266" spans="1:6">
      <c r="A266" s="65">
        <v>259</v>
      </c>
      <c r="B266" s="83">
        <f t="shared" si="23"/>
        <v>653380476.9174161</v>
      </c>
      <c r="C266" s="82">
        <f t="shared" si="24"/>
        <v>6405690.9501707517</v>
      </c>
      <c r="D266" s="68">
        <f t="shared" si="22"/>
        <v>5880424.2922567455</v>
      </c>
      <c r="E266" s="88">
        <f t="shared" si="25"/>
        <v>12286115.242427498</v>
      </c>
      <c r="F266" s="4"/>
    </row>
    <row r="267" spans="1:6">
      <c r="A267" s="65">
        <v>260</v>
      </c>
      <c r="B267" s="83">
        <f t="shared" si="23"/>
        <v>646974785.96724534</v>
      </c>
      <c r="C267" s="82">
        <f t="shared" si="24"/>
        <v>6405690.9501707517</v>
      </c>
      <c r="D267" s="68">
        <f t="shared" si="22"/>
        <v>5822773.0737052076</v>
      </c>
      <c r="E267" s="88">
        <f t="shared" si="25"/>
        <v>12228464.023875959</v>
      </c>
      <c r="F267" s="4"/>
    </row>
    <row r="268" spans="1:6">
      <c r="A268" s="65">
        <v>261</v>
      </c>
      <c r="B268" s="83">
        <f t="shared" si="23"/>
        <v>640569095.01707458</v>
      </c>
      <c r="C268" s="82">
        <f t="shared" si="24"/>
        <v>6405690.9501707517</v>
      </c>
      <c r="D268" s="68">
        <f t="shared" si="22"/>
        <v>5765121.8551536715</v>
      </c>
      <c r="E268" s="88">
        <f t="shared" si="25"/>
        <v>12170812.805324424</v>
      </c>
      <c r="F268" s="4"/>
    </row>
    <row r="269" spans="1:6">
      <c r="A269" s="65">
        <v>262</v>
      </c>
      <c r="B269" s="83">
        <f t="shared" si="23"/>
        <v>634163404.06690383</v>
      </c>
      <c r="C269" s="82">
        <f t="shared" si="24"/>
        <v>6405690.9501707517</v>
      </c>
      <c r="D269" s="68">
        <f t="shared" si="22"/>
        <v>5707470.6366021344</v>
      </c>
      <c r="E269" s="88">
        <f t="shared" si="25"/>
        <v>12113161.586772885</v>
      </c>
      <c r="F269" s="4"/>
    </row>
    <row r="270" spans="1:6">
      <c r="A270" s="65">
        <v>263</v>
      </c>
      <c r="B270" s="83">
        <f t="shared" si="23"/>
        <v>627757713.11673307</v>
      </c>
      <c r="C270" s="82">
        <f t="shared" si="24"/>
        <v>6405690.9501707517</v>
      </c>
      <c r="D270" s="68">
        <f t="shared" si="22"/>
        <v>5649819.4180505974</v>
      </c>
      <c r="E270" s="88">
        <f t="shared" si="25"/>
        <v>12055510.36822135</v>
      </c>
      <c r="F270" s="4"/>
    </row>
    <row r="271" spans="1:6">
      <c r="A271" s="65">
        <v>264</v>
      </c>
      <c r="B271" s="83">
        <f t="shared" si="23"/>
        <v>621352022.16656232</v>
      </c>
      <c r="C271" s="82">
        <f t="shared" si="24"/>
        <v>6405690.9501707517</v>
      </c>
      <c r="D271" s="68">
        <f t="shared" si="22"/>
        <v>5592168.1994990604</v>
      </c>
      <c r="E271" s="88">
        <f t="shared" si="25"/>
        <v>11997859.149669811</v>
      </c>
      <c r="F271" s="4"/>
    </row>
    <row r="272" spans="1:6">
      <c r="A272" s="65">
        <v>265</v>
      </c>
      <c r="B272" s="83">
        <f t="shared" si="23"/>
        <v>614946331.21639156</v>
      </c>
      <c r="C272" s="82">
        <f t="shared" si="24"/>
        <v>6405690.9501707517</v>
      </c>
      <c r="D272" s="68">
        <f t="shared" si="22"/>
        <v>5534516.9809475243</v>
      </c>
      <c r="E272" s="88">
        <f t="shared" si="25"/>
        <v>11940207.931118276</v>
      </c>
      <c r="F272" s="4"/>
    </row>
    <row r="273" spans="1:6">
      <c r="A273" s="65">
        <v>266</v>
      </c>
      <c r="B273" s="83">
        <f t="shared" si="23"/>
        <v>608540640.26622081</v>
      </c>
      <c r="C273" s="82">
        <f t="shared" si="24"/>
        <v>6405690.9501707517</v>
      </c>
      <c r="D273" s="68">
        <f t="shared" si="22"/>
        <v>5476865.7623959873</v>
      </c>
      <c r="E273" s="88">
        <f t="shared" si="25"/>
        <v>11882556.712566739</v>
      </c>
      <c r="F273" s="4"/>
    </row>
    <row r="274" spans="1:6">
      <c r="A274" s="65">
        <v>267</v>
      </c>
      <c r="B274" s="83">
        <f t="shared" si="23"/>
        <v>602134949.31605005</v>
      </c>
      <c r="C274" s="82">
        <f t="shared" si="24"/>
        <v>6405690.9501707517</v>
      </c>
      <c r="D274" s="68">
        <f t="shared" ref="D274:D367" si="26">IF(A274&lt;=$B$4,B274*$B$3/12,B274*$B$5/12)</f>
        <v>5419214.5438444503</v>
      </c>
      <c r="E274" s="88">
        <f t="shared" si="25"/>
        <v>11824905.494015202</v>
      </c>
      <c r="F274" s="4"/>
    </row>
    <row r="275" spans="1:6">
      <c r="A275" s="65">
        <v>268</v>
      </c>
      <c r="B275" s="83">
        <f t="shared" si="23"/>
        <v>595729258.3658793</v>
      </c>
      <c r="C275" s="82">
        <f t="shared" si="24"/>
        <v>6405690.9501707517</v>
      </c>
      <c r="D275" s="68">
        <f t="shared" si="26"/>
        <v>5361563.3252929142</v>
      </c>
      <c r="E275" s="88">
        <f t="shared" si="25"/>
        <v>11767254.275463667</v>
      </c>
      <c r="F275" s="4"/>
    </row>
    <row r="276" spans="1:6">
      <c r="A276" s="65">
        <v>269</v>
      </c>
      <c r="B276" s="83">
        <f t="shared" si="23"/>
        <v>589323567.41570854</v>
      </c>
      <c r="C276" s="82">
        <f t="shared" si="24"/>
        <v>6405690.9501707517</v>
      </c>
      <c r="D276" s="68">
        <f t="shared" si="26"/>
        <v>5303912.1067413772</v>
      </c>
      <c r="E276" s="88">
        <f t="shared" si="25"/>
        <v>11709603.056912128</v>
      </c>
      <c r="F276" s="4"/>
    </row>
    <row r="277" spans="1:6">
      <c r="A277" s="65">
        <v>270</v>
      </c>
      <c r="B277" s="83">
        <f t="shared" si="23"/>
        <v>582917876.46553779</v>
      </c>
      <c r="C277" s="82">
        <f t="shared" si="24"/>
        <v>6405690.9501707517</v>
      </c>
      <c r="D277" s="68">
        <f t="shared" si="26"/>
        <v>5246260.8881898401</v>
      </c>
      <c r="E277" s="88">
        <f t="shared" si="25"/>
        <v>11651951.838360593</v>
      </c>
      <c r="F277" s="4"/>
    </row>
    <row r="278" spans="1:6">
      <c r="A278" s="65">
        <v>271</v>
      </c>
      <c r="B278" s="83">
        <f t="shared" si="23"/>
        <v>576512185.51536703</v>
      </c>
      <c r="C278" s="82">
        <f t="shared" si="24"/>
        <v>6405690.9501707517</v>
      </c>
      <c r="D278" s="68">
        <f t="shared" si="26"/>
        <v>5188609.6696383031</v>
      </c>
      <c r="E278" s="88">
        <f t="shared" si="25"/>
        <v>11594300.619809054</v>
      </c>
      <c r="F278" s="4"/>
    </row>
    <row r="279" spans="1:6">
      <c r="A279" s="65">
        <v>272</v>
      </c>
      <c r="B279" s="83">
        <f t="shared" si="23"/>
        <v>570106494.56519628</v>
      </c>
      <c r="C279" s="82">
        <f t="shared" si="24"/>
        <v>6405690.9501707517</v>
      </c>
      <c r="D279" s="68">
        <f t="shared" si="26"/>
        <v>5130958.4510867661</v>
      </c>
      <c r="E279" s="88">
        <f t="shared" si="25"/>
        <v>11536649.401257519</v>
      </c>
      <c r="F279" s="4"/>
    </row>
    <row r="280" spans="1:6">
      <c r="A280" s="65">
        <v>273</v>
      </c>
      <c r="B280" s="83">
        <f t="shared" si="23"/>
        <v>563700803.61502552</v>
      </c>
      <c r="C280" s="82">
        <f t="shared" si="24"/>
        <v>6405690.9501707517</v>
      </c>
      <c r="D280" s="68">
        <f t="shared" si="26"/>
        <v>5073307.2325352291</v>
      </c>
      <c r="E280" s="88">
        <f t="shared" si="25"/>
        <v>11478998.18270598</v>
      </c>
      <c r="F280" s="4"/>
    </row>
    <row r="281" spans="1:6">
      <c r="A281" s="65">
        <v>274</v>
      </c>
      <c r="B281" s="83">
        <f t="shared" si="23"/>
        <v>557295112.66485476</v>
      </c>
      <c r="C281" s="82">
        <f t="shared" si="24"/>
        <v>6405690.9501707517</v>
      </c>
      <c r="D281" s="68">
        <f t="shared" si="26"/>
        <v>5015656.013983693</v>
      </c>
      <c r="E281" s="88">
        <f t="shared" si="25"/>
        <v>11421346.964154445</v>
      </c>
      <c r="F281" s="4"/>
    </row>
    <row r="282" spans="1:6">
      <c r="A282" s="65">
        <v>275</v>
      </c>
      <c r="B282" s="83">
        <f t="shared" si="23"/>
        <v>550889421.71468401</v>
      </c>
      <c r="C282" s="82">
        <f t="shared" si="24"/>
        <v>6405690.9501707517</v>
      </c>
      <c r="D282" s="68">
        <f t="shared" si="26"/>
        <v>4958004.795432156</v>
      </c>
      <c r="E282" s="88">
        <f t="shared" si="25"/>
        <v>11363695.745602908</v>
      </c>
      <c r="F282" s="4"/>
    </row>
    <row r="283" spans="1:6">
      <c r="A283" s="65">
        <v>276</v>
      </c>
      <c r="B283" s="83">
        <f t="shared" si="23"/>
        <v>544483730.76451325</v>
      </c>
      <c r="C283" s="82">
        <f t="shared" si="24"/>
        <v>6405690.9501707517</v>
      </c>
      <c r="D283" s="68">
        <f t="shared" si="26"/>
        <v>4900353.5768806189</v>
      </c>
      <c r="E283" s="88">
        <f t="shared" si="25"/>
        <v>11306044.527051371</v>
      </c>
      <c r="F283" s="4"/>
    </row>
    <row r="284" spans="1:6">
      <c r="A284" s="65">
        <v>277</v>
      </c>
      <c r="B284" s="83">
        <f t="shared" si="23"/>
        <v>538078039.8143425</v>
      </c>
      <c r="C284" s="82">
        <f t="shared" si="24"/>
        <v>6405690.9501707517</v>
      </c>
      <c r="D284" s="68">
        <f t="shared" si="26"/>
        <v>4842702.3583290828</v>
      </c>
      <c r="E284" s="88">
        <f t="shared" si="25"/>
        <v>11248393.308499835</v>
      </c>
      <c r="F284" s="4"/>
    </row>
    <row r="285" spans="1:6">
      <c r="A285" s="65">
        <v>278</v>
      </c>
      <c r="B285" s="83">
        <f t="shared" si="23"/>
        <v>531672348.86417174</v>
      </c>
      <c r="C285" s="82">
        <f t="shared" si="24"/>
        <v>6405690.9501707517</v>
      </c>
      <c r="D285" s="68">
        <f t="shared" si="26"/>
        <v>4785051.1397775458</v>
      </c>
      <c r="E285" s="88">
        <f t="shared" si="25"/>
        <v>11190742.089948297</v>
      </c>
      <c r="F285" s="4"/>
    </row>
    <row r="286" spans="1:6">
      <c r="A286" s="65">
        <v>279</v>
      </c>
      <c r="B286" s="83">
        <f t="shared" si="23"/>
        <v>525266657.91400099</v>
      </c>
      <c r="C286" s="82">
        <f t="shared" si="24"/>
        <v>6405690.9501707517</v>
      </c>
      <c r="D286" s="68">
        <f t="shared" si="26"/>
        <v>4727399.9212260088</v>
      </c>
      <c r="E286" s="88">
        <f t="shared" si="25"/>
        <v>11133090.871396761</v>
      </c>
      <c r="F286" s="4"/>
    </row>
    <row r="287" spans="1:6">
      <c r="A287" s="65">
        <v>280</v>
      </c>
      <c r="B287" s="83">
        <f t="shared" si="23"/>
        <v>518860966.96383023</v>
      </c>
      <c r="C287" s="82">
        <f t="shared" si="24"/>
        <v>6405690.9501707517</v>
      </c>
      <c r="D287" s="68">
        <f t="shared" si="26"/>
        <v>4669748.7026744718</v>
      </c>
      <c r="E287" s="88">
        <f t="shared" si="25"/>
        <v>11075439.652845223</v>
      </c>
      <c r="F287" s="4"/>
    </row>
    <row r="288" spans="1:6">
      <c r="A288" s="65">
        <v>281</v>
      </c>
      <c r="B288" s="83">
        <f t="shared" ref="B288:B330" si="27">B287-C287</f>
        <v>512455276.01365948</v>
      </c>
      <c r="C288" s="82">
        <f t="shared" si="24"/>
        <v>6405690.9501707517</v>
      </c>
      <c r="D288" s="68">
        <f t="shared" si="26"/>
        <v>4612097.4841229348</v>
      </c>
      <c r="E288" s="88">
        <f t="shared" si="25"/>
        <v>11017788.434293687</v>
      </c>
      <c r="F288" s="4"/>
    </row>
    <row r="289" spans="1:6">
      <c r="A289" s="65">
        <v>282</v>
      </c>
      <c r="B289" s="83">
        <f t="shared" si="27"/>
        <v>506049585.06348872</v>
      </c>
      <c r="C289" s="82">
        <f t="shared" ref="C289:C352" si="28">$B$31/(B$1-23)</f>
        <v>6405690.9501707517</v>
      </c>
      <c r="D289" s="68">
        <f t="shared" si="26"/>
        <v>4554446.2655713987</v>
      </c>
      <c r="E289" s="88">
        <f t="shared" si="25"/>
        <v>10960137.21574215</v>
      </c>
      <c r="F289" s="4"/>
    </row>
    <row r="290" spans="1:6">
      <c r="A290" s="65">
        <v>283</v>
      </c>
      <c r="B290" s="83">
        <f t="shared" si="27"/>
        <v>499643894.11331797</v>
      </c>
      <c r="C290" s="82">
        <f t="shared" si="28"/>
        <v>6405690.9501707517</v>
      </c>
      <c r="D290" s="68">
        <f t="shared" si="26"/>
        <v>4496795.0470198616</v>
      </c>
      <c r="E290" s="88">
        <f t="shared" si="25"/>
        <v>10902485.997190613</v>
      </c>
      <c r="F290" s="4"/>
    </row>
    <row r="291" spans="1:6">
      <c r="A291" s="65">
        <v>284</v>
      </c>
      <c r="B291" s="83">
        <f t="shared" si="27"/>
        <v>493238203.16314721</v>
      </c>
      <c r="C291" s="82">
        <f t="shared" si="28"/>
        <v>6405690.9501707517</v>
      </c>
      <c r="D291" s="68">
        <f t="shared" si="26"/>
        <v>4439143.8284683246</v>
      </c>
      <c r="E291" s="88">
        <f t="shared" si="25"/>
        <v>10844834.778639076</v>
      </c>
      <c r="F291" s="4"/>
    </row>
    <row r="292" spans="1:6">
      <c r="A292" s="65">
        <v>285</v>
      </c>
      <c r="B292" s="83">
        <f t="shared" si="27"/>
        <v>486832512.21297646</v>
      </c>
      <c r="C292" s="82">
        <f t="shared" si="28"/>
        <v>6405690.9501707517</v>
      </c>
      <c r="D292" s="68">
        <f t="shared" si="26"/>
        <v>4381492.6099167885</v>
      </c>
      <c r="E292" s="88">
        <f t="shared" si="25"/>
        <v>10787183.560087539</v>
      </c>
      <c r="F292" s="4"/>
    </row>
    <row r="293" spans="1:6">
      <c r="A293" s="65">
        <v>286</v>
      </c>
      <c r="B293" s="83">
        <f t="shared" si="27"/>
        <v>480426821.2628057</v>
      </c>
      <c r="C293" s="82">
        <f t="shared" si="28"/>
        <v>6405690.9501707517</v>
      </c>
      <c r="D293" s="68">
        <f t="shared" si="26"/>
        <v>4323841.3913652515</v>
      </c>
      <c r="E293" s="88">
        <f t="shared" si="25"/>
        <v>10729532.341536004</v>
      </c>
      <c r="F293" s="4"/>
    </row>
    <row r="294" spans="1:6">
      <c r="A294" s="65">
        <v>287</v>
      </c>
      <c r="B294" s="83">
        <f t="shared" si="27"/>
        <v>474021130.31263494</v>
      </c>
      <c r="C294" s="82">
        <f t="shared" si="28"/>
        <v>6405690.9501707517</v>
      </c>
      <c r="D294" s="68">
        <f t="shared" si="26"/>
        <v>4266190.1728137145</v>
      </c>
      <c r="E294" s="88">
        <f t="shared" si="25"/>
        <v>10671881.122984465</v>
      </c>
      <c r="F294" s="4"/>
    </row>
    <row r="295" spans="1:6">
      <c r="A295" s="65">
        <v>288</v>
      </c>
      <c r="B295" s="83">
        <f t="shared" si="27"/>
        <v>467615439.36246419</v>
      </c>
      <c r="C295" s="82">
        <f t="shared" si="28"/>
        <v>6405690.9501707517</v>
      </c>
      <c r="D295" s="68">
        <f t="shared" si="26"/>
        <v>4208538.9542621775</v>
      </c>
      <c r="E295" s="88">
        <f t="shared" si="25"/>
        <v>10614229.90443293</v>
      </c>
      <c r="F295" s="4"/>
    </row>
    <row r="296" spans="1:6">
      <c r="A296" s="65">
        <v>289</v>
      </c>
      <c r="B296" s="83">
        <f t="shared" si="27"/>
        <v>461209748.41229343</v>
      </c>
      <c r="C296" s="82">
        <f t="shared" si="28"/>
        <v>6405690.9501707517</v>
      </c>
      <c r="D296" s="68">
        <f t="shared" si="26"/>
        <v>4150887.7357106409</v>
      </c>
      <c r="E296" s="88">
        <f t="shared" si="25"/>
        <v>10556578.685881393</v>
      </c>
      <c r="F296" s="4"/>
    </row>
    <row r="297" spans="1:6">
      <c r="A297" s="65">
        <v>290</v>
      </c>
      <c r="B297" s="83">
        <f t="shared" si="27"/>
        <v>454804057.46212268</v>
      </c>
      <c r="C297" s="82">
        <f t="shared" si="28"/>
        <v>6405690.9501707517</v>
      </c>
      <c r="D297" s="68">
        <f t="shared" si="26"/>
        <v>4093236.5171591043</v>
      </c>
      <c r="E297" s="88">
        <f t="shared" si="25"/>
        <v>10498927.467329856</v>
      </c>
      <c r="F297" s="4"/>
    </row>
    <row r="298" spans="1:6">
      <c r="A298" s="65">
        <v>291</v>
      </c>
      <c r="B298" s="83">
        <f t="shared" si="27"/>
        <v>448398366.51195192</v>
      </c>
      <c r="C298" s="82">
        <f t="shared" si="28"/>
        <v>6405690.9501707517</v>
      </c>
      <c r="D298" s="68">
        <f t="shared" si="26"/>
        <v>4035585.2986075673</v>
      </c>
      <c r="E298" s="88">
        <f t="shared" si="25"/>
        <v>10441276.248778319</v>
      </c>
      <c r="F298" s="4"/>
    </row>
    <row r="299" spans="1:6">
      <c r="A299" s="65">
        <v>292</v>
      </c>
      <c r="B299" s="83">
        <f t="shared" si="27"/>
        <v>441992675.56178117</v>
      </c>
      <c r="C299" s="82">
        <f t="shared" si="28"/>
        <v>6405690.9501707517</v>
      </c>
      <c r="D299" s="68">
        <f t="shared" si="26"/>
        <v>3977934.0800560303</v>
      </c>
      <c r="E299" s="88">
        <f t="shared" si="25"/>
        <v>10383625.030226782</v>
      </c>
      <c r="F299" s="4"/>
    </row>
    <row r="300" spans="1:6">
      <c r="A300" s="65">
        <v>293</v>
      </c>
      <c r="B300" s="83">
        <f t="shared" si="27"/>
        <v>435586984.61161041</v>
      </c>
      <c r="C300" s="82">
        <f t="shared" si="28"/>
        <v>6405690.9501707517</v>
      </c>
      <c r="D300" s="68">
        <f t="shared" si="26"/>
        <v>3920282.8615044937</v>
      </c>
      <c r="E300" s="88">
        <f t="shared" si="25"/>
        <v>10325973.811675245</v>
      </c>
      <c r="F300" s="4"/>
    </row>
    <row r="301" spans="1:6">
      <c r="A301" s="65">
        <v>294</v>
      </c>
      <c r="B301" s="83">
        <f t="shared" si="27"/>
        <v>429181293.66143966</v>
      </c>
      <c r="C301" s="82">
        <f t="shared" si="28"/>
        <v>6405690.9501707517</v>
      </c>
      <c r="D301" s="68">
        <f t="shared" si="26"/>
        <v>3862631.6429529567</v>
      </c>
      <c r="E301" s="88">
        <f t="shared" si="25"/>
        <v>10268322.593123708</v>
      </c>
      <c r="F301" s="4"/>
    </row>
    <row r="302" spans="1:6">
      <c r="A302" s="65">
        <v>295</v>
      </c>
      <c r="B302" s="83">
        <f t="shared" si="27"/>
        <v>422775602.7112689</v>
      </c>
      <c r="C302" s="82">
        <f t="shared" si="28"/>
        <v>6405690.9501707517</v>
      </c>
      <c r="D302" s="68">
        <f t="shared" si="26"/>
        <v>3804980.4244014197</v>
      </c>
      <c r="E302" s="88">
        <f t="shared" si="25"/>
        <v>10210671.374572171</v>
      </c>
      <c r="F302" s="4"/>
    </row>
    <row r="303" spans="1:6">
      <c r="A303" s="65">
        <v>296</v>
      </c>
      <c r="B303" s="83">
        <f t="shared" si="27"/>
        <v>416369911.76109815</v>
      </c>
      <c r="C303" s="82">
        <f t="shared" si="28"/>
        <v>6405690.9501707517</v>
      </c>
      <c r="D303" s="68">
        <f t="shared" si="26"/>
        <v>3747329.2058498836</v>
      </c>
      <c r="E303" s="88">
        <f t="shared" si="25"/>
        <v>10153020.156020636</v>
      </c>
      <c r="F303" s="4"/>
    </row>
    <row r="304" spans="1:6">
      <c r="A304" s="65">
        <v>297</v>
      </c>
      <c r="B304" s="83">
        <f t="shared" si="27"/>
        <v>409964220.81092739</v>
      </c>
      <c r="C304" s="82">
        <f t="shared" si="28"/>
        <v>6405690.9501707517</v>
      </c>
      <c r="D304" s="68">
        <f t="shared" si="26"/>
        <v>3689677.9872983466</v>
      </c>
      <c r="E304" s="88">
        <f t="shared" si="25"/>
        <v>10095368.937469099</v>
      </c>
      <c r="F304" s="4"/>
    </row>
    <row r="305" spans="1:6">
      <c r="A305" s="65">
        <v>298</v>
      </c>
      <c r="B305" s="83">
        <f t="shared" si="27"/>
        <v>403558529.86075664</v>
      </c>
      <c r="C305" s="82">
        <f t="shared" si="28"/>
        <v>6405690.9501707517</v>
      </c>
      <c r="D305" s="68">
        <f t="shared" si="26"/>
        <v>3632026.7687468096</v>
      </c>
      <c r="E305" s="88">
        <f t="shared" si="25"/>
        <v>10037717.718917562</v>
      </c>
      <c r="F305" s="4"/>
    </row>
    <row r="306" spans="1:6">
      <c r="A306" s="65">
        <v>299</v>
      </c>
      <c r="B306" s="83">
        <f t="shared" si="27"/>
        <v>397152838.91058588</v>
      </c>
      <c r="C306" s="82">
        <f t="shared" si="28"/>
        <v>6405690.9501707517</v>
      </c>
      <c r="D306" s="68">
        <f t="shared" si="26"/>
        <v>3574375.550195273</v>
      </c>
      <c r="E306" s="88">
        <f t="shared" si="25"/>
        <v>9980066.5003660247</v>
      </c>
      <c r="F306" s="4"/>
    </row>
    <row r="307" spans="1:6">
      <c r="A307" s="65">
        <v>300</v>
      </c>
      <c r="B307" s="83">
        <f t="shared" si="27"/>
        <v>390747147.96041512</v>
      </c>
      <c r="C307" s="82">
        <f t="shared" si="28"/>
        <v>6405690.9501707517</v>
      </c>
      <c r="D307" s="68">
        <f t="shared" si="26"/>
        <v>3516724.331643736</v>
      </c>
      <c r="E307" s="88">
        <f t="shared" si="25"/>
        <v>9922415.2818144877</v>
      </c>
      <c r="F307" s="4"/>
    </row>
    <row r="308" spans="1:6">
      <c r="A308" s="65">
        <v>301</v>
      </c>
      <c r="B308" s="83">
        <f t="shared" si="27"/>
        <v>384341457.01024437</v>
      </c>
      <c r="C308" s="82">
        <f t="shared" si="28"/>
        <v>6405690.9501707517</v>
      </c>
      <c r="D308" s="68">
        <f t="shared" si="26"/>
        <v>3459073.1130921994</v>
      </c>
      <c r="E308" s="88">
        <f t="shared" si="25"/>
        <v>9864764.0632629506</v>
      </c>
      <c r="F308" s="4"/>
    </row>
    <row r="309" spans="1:6">
      <c r="A309" s="65">
        <v>302</v>
      </c>
      <c r="B309" s="83">
        <f t="shared" si="27"/>
        <v>377935766.06007361</v>
      </c>
      <c r="C309" s="82">
        <f t="shared" si="28"/>
        <v>6405690.9501707517</v>
      </c>
      <c r="D309" s="68">
        <f t="shared" si="26"/>
        <v>3401421.8945406624</v>
      </c>
      <c r="E309" s="88">
        <f t="shared" si="25"/>
        <v>9807112.8447114136</v>
      </c>
      <c r="F309" s="4"/>
    </row>
    <row r="310" spans="1:6">
      <c r="A310" s="65">
        <v>303</v>
      </c>
      <c r="B310" s="83">
        <f t="shared" si="27"/>
        <v>371530075.10990286</v>
      </c>
      <c r="C310" s="82">
        <f t="shared" si="28"/>
        <v>6405690.9501707517</v>
      </c>
      <c r="D310" s="68">
        <f t="shared" si="26"/>
        <v>3343770.6759891254</v>
      </c>
      <c r="E310" s="88">
        <f t="shared" si="25"/>
        <v>9749461.6261598766</v>
      </c>
      <c r="F310" s="4"/>
    </row>
    <row r="311" spans="1:6">
      <c r="A311" s="65">
        <v>304</v>
      </c>
      <c r="B311" s="83">
        <f t="shared" si="27"/>
        <v>365124384.1597321</v>
      </c>
      <c r="C311" s="82">
        <f t="shared" si="28"/>
        <v>6405690.9501707517</v>
      </c>
      <c r="D311" s="68">
        <f t="shared" si="26"/>
        <v>3286119.4574375893</v>
      </c>
      <c r="E311" s="88">
        <f t="shared" si="25"/>
        <v>9691810.4076083414</v>
      </c>
      <c r="F311" s="4"/>
    </row>
    <row r="312" spans="1:6">
      <c r="A312" s="65">
        <v>305</v>
      </c>
      <c r="B312" s="83">
        <f t="shared" si="27"/>
        <v>358718693.20956135</v>
      </c>
      <c r="C312" s="82">
        <f t="shared" si="28"/>
        <v>6405690.9501707517</v>
      </c>
      <c r="D312" s="68">
        <f t="shared" si="26"/>
        <v>3228468.2388860523</v>
      </c>
      <c r="E312" s="88">
        <f t="shared" si="25"/>
        <v>9634159.1890568044</v>
      </c>
      <c r="F312" s="4"/>
    </row>
    <row r="313" spans="1:6">
      <c r="A313" s="65">
        <v>306</v>
      </c>
      <c r="B313" s="83">
        <f t="shared" si="27"/>
        <v>352313002.25939059</v>
      </c>
      <c r="C313" s="82">
        <f t="shared" si="28"/>
        <v>6405690.9501707517</v>
      </c>
      <c r="D313" s="68">
        <f t="shared" si="26"/>
        <v>3170817.0203345153</v>
      </c>
      <c r="E313" s="88">
        <f t="shared" si="25"/>
        <v>9576507.9705052674</v>
      </c>
      <c r="F313" s="4"/>
    </row>
    <row r="314" spans="1:6">
      <c r="A314" s="65">
        <v>307</v>
      </c>
      <c r="B314" s="83">
        <f t="shared" si="27"/>
        <v>345907311.30921984</v>
      </c>
      <c r="C314" s="82">
        <f t="shared" si="28"/>
        <v>6405690.9501707517</v>
      </c>
      <c r="D314" s="68">
        <f t="shared" si="26"/>
        <v>3113165.8017829787</v>
      </c>
      <c r="E314" s="88">
        <f t="shared" si="25"/>
        <v>9518856.7519537304</v>
      </c>
      <c r="F314" s="4"/>
    </row>
    <row r="315" spans="1:6">
      <c r="A315" s="65">
        <v>308</v>
      </c>
      <c r="B315" s="83">
        <f t="shared" si="27"/>
        <v>339501620.35904908</v>
      </c>
      <c r="C315" s="82">
        <f t="shared" si="28"/>
        <v>6405690.9501707517</v>
      </c>
      <c r="D315" s="68">
        <f t="shared" si="26"/>
        <v>3055514.5832314417</v>
      </c>
      <c r="E315" s="88">
        <f t="shared" si="25"/>
        <v>9461205.5334021933</v>
      </c>
      <c r="F315" s="4"/>
    </row>
    <row r="316" spans="1:6">
      <c r="A316" s="65">
        <v>309</v>
      </c>
      <c r="B316" s="83">
        <f t="shared" si="27"/>
        <v>333095929.40887833</v>
      </c>
      <c r="C316" s="82">
        <f t="shared" si="28"/>
        <v>6405690.9501707517</v>
      </c>
      <c r="D316" s="68">
        <f t="shared" si="26"/>
        <v>2997863.3646799047</v>
      </c>
      <c r="E316" s="88">
        <f t="shared" si="25"/>
        <v>9403554.3148506563</v>
      </c>
      <c r="F316" s="4"/>
    </row>
    <row r="317" spans="1:6">
      <c r="A317" s="65">
        <v>310</v>
      </c>
      <c r="B317" s="83">
        <f t="shared" si="27"/>
        <v>326690238.45870757</v>
      </c>
      <c r="C317" s="82">
        <f t="shared" si="28"/>
        <v>6405690.9501707517</v>
      </c>
      <c r="D317" s="68">
        <f t="shared" si="26"/>
        <v>2940212.1461283681</v>
      </c>
      <c r="E317" s="88">
        <f t="shared" si="25"/>
        <v>9345903.0962991193</v>
      </c>
      <c r="F317" s="4"/>
    </row>
    <row r="318" spans="1:6">
      <c r="A318" s="65">
        <v>311</v>
      </c>
      <c r="B318" s="83">
        <f t="shared" si="27"/>
        <v>320284547.50853682</v>
      </c>
      <c r="C318" s="82">
        <f t="shared" si="28"/>
        <v>6405690.9501707517</v>
      </c>
      <c r="D318" s="68">
        <f t="shared" si="26"/>
        <v>2882560.9275768311</v>
      </c>
      <c r="E318" s="88">
        <f t="shared" si="25"/>
        <v>9288251.8777475823</v>
      </c>
      <c r="F318" s="4"/>
    </row>
    <row r="319" spans="1:6">
      <c r="A319" s="65">
        <v>312</v>
      </c>
      <c r="B319" s="83">
        <f t="shared" si="27"/>
        <v>313878856.55836606</v>
      </c>
      <c r="C319" s="82">
        <f t="shared" si="28"/>
        <v>6405690.9501707517</v>
      </c>
      <c r="D319" s="68">
        <f t="shared" si="26"/>
        <v>2824909.7090252941</v>
      </c>
      <c r="E319" s="88">
        <f t="shared" si="25"/>
        <v>9230600.6591960452</v>
      </c>
      <c r="F319" s="4"/>
    </row>
    <row r="320" spans="1:6">
      <c r="A320" s="65">
        <v>313</v>
      </c>
      <c r="B320" s="83">
        <f t="shared" si="27"/>
        <v>307473165.6081953</v>
      </c>
      <c r="C320" s="82">
        <f t="shared" si="28"/>
        <v>6405690.9501707517</v>
      </c>
      <c r="D320" s="68">
        <f t="shared" si="26"/>
        <v>2767258.490473758</v>
      </c>
      <c r="E320" s="88">
        <f t="shared" si="25"/>
        <v>9172949.4406445101</v>
      </c>
      <c r="F320" s="4"/>
    </row>
    <row r="321" spans="1:6">
      <c r="A321" s="65">
        <v>314</v>
      </c>
      <c r="B321" s="83">
        <f t="shared" si="27"/>
        <v>301067474.65802455</v>
      </c>
      <c r="C321" s="82">
        <f t="shared" si="28"/>
        <v>6405690.9501707517</v>
      </c>
      <c r="D321" s="68">
        <f t="shared" si="26"/>
        <v>2709607.2719222209</v>
      </c>
      <c r="E321" s="88">
        <f t="shared" si="25"/>
        <v>9115298.2220929731</v>
      </c>
      <c r="F321" s="4"/>
    </row>
    <row r="322" spans="1:6">
      <c r="A322" s="65">
        <v>315</v>
      </c>
      <c r="B322" s="83">
        <f t="shared" si="27"/>
        <v>294661783.70785379</v>
      </c>
      <c r="C322" s="82">
        <f t="shared" si="28"/>
        <v>6405690.9501707517</v>
      </c>
      <c r="D322" s="68">
        <f t="shared" si="26"/>
        <v>2651956.0533706839</v>
      </c>
      <c r="E322" s="88">
        <f t="shared" si="25"/>
        <v>9057647.003541436</v>
      </c>
      <c r="F322" s="4"/>
    </row>
    <row r="323" spans="1:6">
      <c r="A323" s="65">
        <v>316</v>
      </c>
      <c r="B323" s="83">
        <f t="shared" si="27"/>
        <v>288256092.75768304</v>
      </c>
      <c r="C323" s="82">
        <f t="shared" si="28"/>
        <v>6405690.9501707517</v>
      </c>
      <c r="D323" s="68">
        <f t="shared" si="26"/>
        <v>2594304.8348191474</v>
      </c>
      <c r="E323" s="88">
        <f t="shared" si="25"/>
        <v>8999995.784989899</v>
      </c>
      <c r="F323" s="4"/>
    </row>
    <row r="324" spans="1:6">
      <c r="A324" s="65">
        <v>317</v>
      </c>
      <c r="B324" s="83">
        <f t="shared" si="27"/>
        <v>281850401.80751228</v>
      </c>
      <c r="C324" s="82">
        <f t="shared" si="28"/>
        <v>6405690.9501707517</v>
      </c>
      <c r="D324" s="68">
        <f t="shared" si="26"/>
        <v>2536653.6162676108</v>
      </c>
      <c r="E324" s="88">
        <f t="shared" si="25"/>
        <v>8942344.566438362</v>
      </c>
      <c r="F324" s="4"/>
    </row>
    <row r="325" spans="1:6">
      <c r="A325" s="65">
        <v>318</v>
      </c>
      <c r="B325" s="83">
        <f t="shared" si="27"/>
        <v>275444710.85734153</v>
      </c>
      <c r="C325" s="82">
        <f t="shared" si="28"/>
        <v>6405690.9501707517</v>
      </c>
      <c r="D325" s="68">
        <f t="shared" si="26"/>
        <v>2479002.3977160738</v>
      </c>
      <c r="E325" s="88">
        <f t="shared" si="25"/>
        <v>8884693.347886825</v>
      </c>
      <c r="F325" s="4"/>
    </row>
    <row r="326" spans="1:6">
      <c r="A326" s="65">
        <v>319</v>
      </c>
      <c r="B326" s="83">
        <f t="shared" si="27"/>
        <v>269039019.90717077</v>
      </c>
      <c r="C326" s="82">
        <f t="shared" si="28"/>
        <v>6405690.9501707517</v>
      </c>
      <c r="D326" s="68">
        <f t="shared" si="26"/>
        <v>2421351.1791645368</v>
      </c>
      <c r="E326" s="88">
        <f t="shared" si="25"/>
        <v>8827042.129335288</v>
      </c>
      <c r="F326" s="4"/>
    </row>
    <row r="327" spans="1:6">
      <c r="A327" s="65">
        <v>320</v>
      </c>
      <c r="B327" s="83">
        <f t="shared" si="27"/>
        <v>262633328.95700002</v>
      </c>
      <c r="C327" s="82">
        <f t="shared" si="28"/>
        <v>6405690.9501707517</v>
      </c>
      <c r="D327" s="68">
        <f t="shared" si="26"/>
        <v>2363699.9606130002</v>
      </c>
      <c r="E327" s="88">
        <f t="shared" si="25"/>
        <v>8769390.9107837528</v>
      </c>
      <c r="F327" s="4"/>
    </row>
    <row r="328" spans="1:6">
      <c r="A328" s="65">
        <v>321</v>
      </c>
      <c r="B328" s="83">
        <f t="shared" si="27"/>
        <v>256227638.00682926</v>
      </c>
      <c r="C328" s="82">
        <f t="shared" si="28"/>
        <v>6405690.9501707517</v>
      </c>
      <c r="D328" s="68">
        <f t="shared" si="26"/>
        <v>2306048.7420614632</v>
      </c>
      <c r="E328" s="88">
        <f t="shared" si="25"/>
        <v>8711739.6922322139</v>
      </c>
      <c r="F328" s="4"/>
    </row>
    <row r="329" spans="1:6">
      <c r="A329" s="65">
        <v>322</v>
      </c>
      <c r="B329" s="83">
        <f t="shared" si="27"/>
        <v>249821947.05665851</v>
      </c>
      <c r="C329" s="82">
        <f t="shared" si="28"/>
        <v>6405690.9501707517</v>
      </c>
      <c r="D329" s="68">
        <f t="shared" si="26"/>
        <v>2248397.5235099266</v>
      </c>
      <c r="E329" s="88">
        <f t="shared" si="25"/>
        <v>8654088.4736806788</v>
      </c>
      <c r="F329" s="4"/>
    </row>
    <row r="330" spans="1:6">
      <c r="A330" s="65">
        <v>323</v>
      </c>
      <c r="B330" s="83">
        <f t="shared" si="27"/>
        <v>243416256.10648775</v>
      </c>
      <c r="C330" s="82">
        <f t="shared" si="28"/>
        <v>6405690.9501707517</v>
      </c>
      <c r="D330" s="68">
        <f t="shared" si="26"/>
        <v>2190746.3049583896</v>
      </c>
      <c r="E330" s="88">
        <f t="shared" si="25"/>
        <v>8596437.2551291417</v>
      </c>
      <c r="F330" s="4"/>
    </row>
    <row r="331" spans="1:6">
      <c r="A331" s="65">
        <v>324</v>
      </c>
      <c r="B331" s="83">
        <f>B330-C330</f>
        <v>237010565.156317</v>
      </c>
      <c r="C331" s="82">
        <f t="shared" si="28"/>
        <v>6405690.9501707517</v>
      </c>
      <c r="D331" s="68">
        <f t="shared" si="26"/>
        <v>2133095.086406853</v>
      </c>
      <c r="E331" s="88">
        <f t="shared" si="25"/>
        <v>8538786.0365776047</v>
      </c>
      <c r="F331" s="4"/>
    </row>
    <row r="332" spans="1:6">
      <c r="A332" s="65">
        <v>325</v>
      </c>
      <c r="B332" s="83">
        <f t="shared" ref="B332:B367" si="29">B331-C331</f>
        <v>230604874.20614624</v>
      </c>
      <c r="C332" s="82">
        <f t="shared" si="28"/>
        <v>6405690.9501707517</v>
      </c>
      <c r="D332" s="68">
        <f t="shared" si="26"/>
        <v>2075443.867855316</v>
      </c>
      <c r="E332" s="88">
        <f t="shared" si="25"/>
        <v>8481134.8180260677</v>
      </c>
      <c r="F332" s="4"/>
    </row>
    <row r="333" spans="1:6">
      <c r="A333" s="65">
        <v>326</v>
      </c>
      <c r="B333" s="83">
        <f t="shared" si="29"/>
        <v>224199183.25597548</v>
      </c>
      <c r="C333" s="82">
        <f t="shared" si="28"/>
        <v>6405690.9501707517</v>
      </c>
      <c r="D333" s="68">
        <f t="shared" si="26"/>
        <v>2017792.6493037792</v>
      </c>
      <c r="E333" s="88">
        <f t="shared" si="25"/>
        <v>8423483.5994745307</v>
      </c>
      <c r="F333" s="4"/>
    </row>
    <row r="334" spans="1:6">
      <c r="A334" s="65">
        <v>327</v>
      </c>
      <c r="B334" s="83">
        <f t="shared" si="29"/>
        <v>217793492.30580473</v>
      </c>
      <c r="C334" s="82">
        <f t="shared" si="28"/>
        <v>6405690.9501707517</v>
      </c>
      <c r="D334" s="68">
        <f t="shared" si="26"/>
        <v>1960141.4307522427</v>
      </c>
      <c r="E334" s="88">
        <f t="shared" si="25"/>
        <v>8365832.3809229946</v>
      </c>
      <c r="F334" s="4"/>
    </row>
    <row r="335" spans="1:6">
      <c r="A335" s="65">
        <v>328</v>
      </c>
      <c r="B335" s="83">
        <f t="shared" si="29"/>
        <v>211387801.35563397</v>
      </c>
      <c r="C335" s="82">
        <f t="shared" si="28"/>
        <v>6405690.9501707517</v>
      </c>
      <c r="D335" s="68">
        <f t="shared" si="26"/>
        <v>1902490.2122007059</v>
      </c>
      <c r="E335" s="88">
        <f t="shared" si="25"/>
        <v>8308181.1623714576</v>
      </c>
      <c r="F335" s="4"/>
    </row>
    <row r="336" spans="1:6">
      <c r="A336" s="65">
        <v>329</v>
      </c>
      <c r="B336" s="83">
        <f t="shared" si="29"/>
        <v>204982110.40546322</v>
      </c>
      <c r="C336" s="82">
        <f t="shared" si="28"/>
        <v>6405690.9501707517</v>
      </c>
      <c r="D336" s="68">
        <f t="shared" si="26"/>
        <v>1844838.9936491689</v>
      </c>
      <c r="E336" s="88">
        <f t="shared" si="25"/>
        <v>8250529.9438199205</v>
      </c>
      <c r="F336" s="4"/>
    </row>
    <row r="337" spans="1:6">
      <c r="A337" s="65">
        <v>330</v>
      </c>
      <c r="B337" s="83">
        <f t="shared" si="29"/>
        <v>198576419.45529246</v>
      </c>
      <c r="C337" s="82">
        <f t="shared" si="28"/>
        <v>6405690.9501707517</v>
      </c>
      <c r="D337" s="68">
        <f t="shared" si="26"/>
        <v>1787187.7750976321</v>
      </c>
      <c r="E337" s="88">
        <f t="shared" si="25"/>
        <v>8192878.7252683835</v>
      </c>
      <c r="F337" s="4"/>
    </row>
    <row r="338" spans="1:6">
      <c r="A338" s="65">
        <v>331</v>
      </c>
      <c r="B338" s="83">
        <f t="shared" si="29"/>
        <v>192170728.50512171</v>
      </c>
      <c r="C338" s="82">
        <f t="shared" si="28"/>
        <v>6405690.9501707517</v>
      </c>
      <c r="D338" s="68">
        <f t="shared" si="26"/>
        <v>1729536.5565460955</v>
      </c>
      <c r="E338" s="88">
        <f t="shared" si="25"/>
        <v>8135227.5067168474</v>
      </c>
      <c r="F338" s="4"/>
    </row>
    <row r="339" spans="1:6">
      <c r="A339" s="65">
        <v>332</v>
      </c>
      <c r="B339" s="83">
        <f t="shared" si="29"/>
        <v>185765037.55495095</v>
      </c>
      <c r="C339" s="82">
        <f t="shared" si="28"/>
        <v>6405690.9501707517</v>
      </c>
      <c r="D339" s="68">
        <f t="shared" si="26"/>
        <v>1671885.3379945585</v>
      </c>
      <c r="E339" s="88">
        <f t="shared" si="25"/>
        <v>8077576.2881653104</v>
      </c>
      <c r="F339" s="4"/>
    </row>
    <row r="340" spans="1:6">
      <c r="A340" s="65">
        <v>333</v>
      </c>
      <c r="B340" s="83">
        <f t="shared" si="29"/>
        <v>179359346.6047802</v>
      </c>
      <c r="C340" s="82">
        <f t="shared" si="28"/>
        <v>6405690.9501707517</v>
      </c>
      <c r="D340" s="68">
        <f t="shared" si="26"/>
        <v>1614234.1194430217</v>
      </c>
      <c r="E340" s="88">
        <f t="shared" si="25"/>
        <v>8019925.0696137734</v>
      </c>
      <c r="F340" s="4"/>
    </row>
    <row r="341" spans="1:6">
      <c r="A341" s="65">
        <v>334</v>
      </c>
      <c r="B341" s="83">
        <f t="shared" si="29"/>
        <v>172953655.65460944</v>
      </c>
      <c r="C341" s="82">
        <f t="shared" si="28"/>
        <v>6405690.9501707517</v>
      </c>
      <c r="D341" s="68">
        <f t="shared" si="26"/>
        <v>1556582.9008914849</v>
      </c>
      <c r="E341" s="88">
        <f t="shared" si="25"/>
        <v>7962273.8510622364</v>
      </c>
      <c r="F341" s="4"/>
    </row>
    <row r="342" spans="1:6">
      <c r="A342" s="65">
        <v>335</v>
      </c>
      <c r="B342" s="83">
        <f t="shared" si="29"/>
        <v>166547964.70443869</v>
      </c>
      <c r="C342" s="82">
        <f t="shared" si="28"/>
        <v>6405690.9501707517</v>
      </c>
      <c r="D342" s="68">
        <f t="shared" si="26"/>
        <v>1498931.6823399484</v>
      </c>
      <c r="E342" s="88">
        <f t="shared" si="25"/>
        <v>7904622.6325107003</v>
      </c>
      <c r="F342" s="4"/>
    </row>
    <row r="343" spans="1:6">
      <c r="A343" s="65">
        <v>336</v>
      </c>
      <c r="B343" s="83">
        <f t="shared" si="29"/>
        <v>160142273.75426793</v>
      </c>
      <c r="C343" s="82">
        <f t="shared" si="28"/>
        <v>6405690.9501707517</v>
      </c>
      <c r="D343" s="68">
        <f t="shared" si="26"/>
        <v>1441280.4637884113</v>
      </c>
      <c r="E343" s="88">
        <f t="shared" si="25"/>
        <v>7846971.4139591632</v>
      </c>
      <c r="F343" s="4"/>
    </row>
    <row r="344" spans="1:6">
      <c r="A344" s="65">
        <v>337</v>
      </c>
      <c r="B344" s="83">
        <f t="shared" si="29"/>
        <v>153736582.80409718</v>
      </c>
      <c r="C344" s="82">
        <f t="shared" si="28"/>
        <v>6405690.9501707517</v>
      </c>
      <c r="D344" s="68">
        <f t="shared" si="26"/>
        <v>1383629.2452368746</v>
      </c>
      <c r="E344" s="88">
        <f t="shared" si="25"/>
        <v>7789320.1954076262</v>
      </c>
      <c r="F344" s="4"/>
    </row>
    <row r="345" spans="1:6">
      <c r="A345" s="65">
        <v>338</v>
      </c>
      <c r="B345" s="83">
        <f t="shared" si="29"/>
        <v>147330891.85392642</v>
      </c>
      <c r="C345" s="82">
        <f t="shared" si="28"/>
        <v>6405690.9501707517</v>
      </c>
      <c r="D345" s="68">
        <f t="shared" si="26"/>
        <v>1325978.0266853378</v>
      </c>
      <c r="E345" s="88">
        <f t="shared" si="25"/>
        <v>7731668.9768560892</v>
      </c>
      <c r="F345" s="4"/>
    </row>
    <row r="346" spans="1:6">
      <c r="A346" s="65">
        <v>339</v>
      </c>
      <c r="B346" s="83">
        <f t="shared" si="29"/>
        <v>140925200.90375566</v>
      </c>
      <c r="C346" s="82">
        <f t="shared" si="28"/>
        <v>6405690.9501707517</v>
      </c>
      <c r="D346" s="68">
        <f t="shared" si="26"/>
        <v>1268326.808133801</v>
      </c>
      <c r="E346" s="88">
        <f t="shared" si="25"/>
        <v>7674017.7583045531</v>
      </c>
      <c r="F346" s="4"/>
    </row>
    <row r="347" spans="1:6">
      <c r="A347" s="65">
        <v>340</v>
      </c>
      <c r="B347" s="83">
        <f t="shared" si="29"/>
        <v>134519509.95358491</v>
      </c>
      <c r="C347" s="82">
        <f t="shared" si="28"/>
        <v>6405690.9501707517</v>
      </c>
      <c r="D347" s="68">
        <f t="shared" si="26"/>
        <v>1210675.5895822642</v>
      </c>
      <c r="E347" s="88">
        <f t="shared" si="25"/>
        <v>7616366.5397530161</v>
      </c>
      <c r="F347" s="4"/>
    </row>
    <row r="348" spans="1:6">
      <c r="A348" s="65">
        <v>341</v>
      </c>
      <c r="B348" s="83">
        <f t="shared" si="29"/>
        <v>128113819.00341415</v>
      </c>
      <c r="C348" s="82">
        <f t="shared" si="28"/>
        <v>6405690.9501707517</v>
      </c>
      <c r="D348" s="68">
        <f t="shared" si="26"/>
        <v>1153024.3710307274</v>
      </c>
      <c r="E348" s="88">
        <f t="shared" si="25"/>
        <v>7558715.3212014791</v>
      </c>
      <c r="F348" s="4"/>
    </row>
    <row r="349" spans="1:6">
      <c r="A349" s="65">
        <v>342</v>
      </c>
      <c r="B349" s="83">
        <f t="shared" si="29"/>
        <v>121708128.0532434</v>
      </c>
      <c r="C349" s="82">
        <f t="shared" si="28"/>
        <v>6405690.9501707517</v>
      </c>
      <c r="D349" s="68">
        <f t="shared" si="26"/>
        <v>1095373.1524791906</v>
      </c>
      <c r="E349" s="88">
        <f t="shared" si="25"/>
        <v>7501064.102649942</v>
      </c>
      <c r="F349" s="4"/>
    </row>
    <row r="350" spans="1:6">
      <c r="A350" s="65">
        <v>343</v>
      </c>
      <c r="B350" s="83">
        <f t="shared" si="29"/>
        <v>115302437.10307264</v>
      </c>
      <c r="C350" s="82">
        <f t="shared" si="28"/>
        <v>6405690.9501707517</v>
      </c>
      <c r="D350" s="68">
        <f t="shared" si="26"/>
        <v>1037721.9339276538</v>
      </c>
      <c r="E350" s="88">
        <f t="shared" si="25"/>
        <v>7443412.884098405</v>
      </c>
      <c r="F350" s="4"/>
    </row>
    <row r="351" spans="1:6">
      <c r="A351" s="65">
        <v>344</v>
      </c>
      <c r="B351" s="83">
        <f t="shared" si="29"/>
        <v>108896746.15290189</v>
      </c>
      <c r="C351" s="82">
        <f t="shared" si="28"/>
        <v>6405690.9501707517</v>
      </c>
      <c r="D351" s="68">
        <f t="shared" si="26"/>
        <v>980070.71537611692</v>
      </c>
      <c r="E351" s="88">
        <f t="shared" si="25"/>
        <v>7385761.6655468689</v>
      </c>
      <c r="F351" s="4"/>
    </row>
    <row r="352" spans="1:6">
      <c r="A352" s="65">
        <v>345</v>
      </c>
      <c r="B352" s="83">
        <f t="shared" si="29"/>
        <v>102491055.20273113</v>
      </c>
      <c r="C352" s="82">
        <f t="shared" si="28"/>
        <v>6405690.9501707517</v>
      </c>
      <c r="D352" s="68">
        <f t="shared" si="26"/>
        <v>922419.49682458024</v>
      </c>
      <c r="E352" s="88">
        <f t="shared" si="25"/>
        <v>7328110.4469953319</v>
      </c>
      <c r="F352" s="4"/>
    </row>
    <row r="353" spans="1:6">
      <c r="A353" s="65">
        <v>346</v>
      </c>
      <c r="B353" s="83">
        <f t="shared" si="29"/>
        <v>96085364.252560377</v>
      </c>
      <c r="C353" s="82">
        <f t="shared" ref="C353:C367" si="30">$B$31/(B$1-23)</f>
        <v>6405690.9501707517</v>
      </c>
      <c r="D353" s="68">
        <f t="shared" si="26"/>
        <v>864768.27827304334</v>
      </c>
      <c r="E353" s="88">
        <f t="shared" si="25"/>
        <v>7270459.2284437949</v>
      </c>
      <c r="F353" s="4"/>
    </row>
    <row r="354" spans="1:6">
      <c r="A354" s="65">
        <v>347</v>
      </c>
      <c r="B354" s="83">
        <f t="shared" si="29"/>
        <v>89679673.302389622</v>
      </c>
      <c r="C354" s="82">
        <f t="shared" si="30"/>
        <v>6405690.9501707517</v>
      </c>
      <c r="D354" s="68">
        <f t="shared" si="26"/>
        <v>807117.05972150655</v>
      </c>
      <c r="E354" s="88">
        <f t="shared" si="25"/>
        <v>7212808.0098922579</v>
      </c>
      <c r="F354" s="4"/>
    </row>
    <row r="355" spans="1:6">
      <c r="A355" s="65">
        <v>348</v>
      </c>
      <c r="B355" s="83">
        <f t="shared" si="29"/>
        <v>83273982.352218866</v>
      </c>
      <c r="C355" s="82">
        <f t="shared" si="30"/>
        <v>6405690.9501707517</v>
      </c>
      <c r="D355" s="68">
        <f t="shared" si="26"/>
        <v>749465.84116996976</v>
      </c>
      <c r="E355" s="88">
        <f t="shared" si="25"/>
        <v>7155156.7913407218</v>
      </c>
      <c r="F355" s="4"/>
    </row>
    <row r="356" spans="1:6">
      <c r="A356" s="65">
        <v>349</v>
      </c>
      <c r="B356" s="83">
        <f t="shared" si="29"/>
        <v>76868291.402048111</v>
      </c>
      <c r="C356" s="82">
        <f t="shared" si="30"/>
        <v>6405690.9501707517</v>
      </c>
      <c r="D356" s="68">
        <f t="shared" si="26"/>
        <v>691814.62261843297</v>
      </c>
      <c r="E356" s="88">
        <f t="shared" si="25"/>
        <v>7097505.5727891847</v>
      </c>
      <c r="F356" s="4"/>
    </row>
    <row r="357" spans="1:6">
      <c r="A357" s="65">
        <v>350</v>
      </c>
      <c r="B357" s="83">
        <f t="shared" si="29"/>
        <v>70462600.451877356</v>
      </c>
      <c r="C357" s="82">
        <f t="shared" si="30"/>
        <v>6405690.9501707517</v>
      </c>
      <c r="D357" s="68">
        <f t="shared" si="26"/>
        <v>634163.40406689618</v>
      </c>
      <c r="E357" s="88">
        <f t="shared" si="25"/>
        <v>7039854.3542376477</v>
      </c>
      <c r="F357" s="4"/>
    </row>
    <row r="358" spans="1:6">
      <c r="A358" s="65">
        <v>351</v>
      </c>
      <c r="B358" s="83">
        <f t="shared" si="29"/>
        <v>64056909.5017066</v>
      </c>
      <c r="C358" s="82">
        <f t="shared" si="30"/>
        <v>6405690.9501707517</v>
      </c>
      <c r="D358" s="68">
        <f t="shared" si="26"/>
        <v>576512.18551535939</v>
      </c>
      <c r="E358" s="88">
        <f t="shared" si="25"/>
        <v>6982203.1356861107</v>
      </c>
      <c r="F358" s="4"/>
    </row>
    <row r="359" spans="1:6">
      <c r="A359" s="65">
        <v>352</v>
      </c>
      <c r="B359" s="83">
        <f t="shared" si="29"/>
        <v>57651218.551535845</v>
      </c>
      <c r="C359" s="82">
        <f t="shared" si="30"/>
        <v>6405690.9501707517</v>
      </c>
      <c r="D359" s="68">
        <f t="shared" si="26"/>
        <v>518860.96696382255</v>
      </c>
      <c r="E359" s="88">
        <f t="shared" si="25"/>
        <v>6924551.9171345746</v>
      </c>
      <c r="F359" s="4"/>
    </row>
    <row r="360" spans="1:6">
      <c r="A360" s="65">
        <v>353</v>
      </c>
      <c r="B360" s="83">
        <f t="shared" si="29"/>
        <v>51245527.601365089</v>
      </c>
      <c r="C360" s="82">
        <f t="shared" si="30"/>
        <v>6405690.9501707517</v>
      </c>
      <c r="D360" s="68">
        <f t="shared" si="26"/>
        <v>461209.74841228576</v>
      </c>
      <c r="E360" s="88">
        <f t="shared" si="25"/>
        <v>6866900.6985830376</v>
      </c>
      <c r="F360" s="4"/>
    </row>
    <row r="361" spans="1:6">
      <c r="A361" s="65">
        <v>354</v>
      </c>
      <c r="B361" s="83">
        <f t="shared" si="29"/>
        <v>44839836.651194334</v>
      </c>
      <c r="C361" s="82">
        <f t="shared" si="30"/>
        <v>6405690.9501707517</v>
      </c>
      <c r="D361" s="68">
        <f t="shared" si="26"/>
        <v>403558.52986074897</v>
      </c>
      <c r="E361" s="88">
        <f t="shared" si="25"/>
        <v>6809249.4800315006</v>
      </c>
      <c r="F361" s="4"/>
    </row>
    <row r="362" spans="1:6">
      <c r="A362" s="65">
        <v>355</v>
      </c>
      <c r="B362" s="83">
        <f t="shared" si="29"/>
        <v>38434145.701023579</v>
      </c>
      <c r="C362" s="82">
        <f t="shared" si="30"/>
        <v>6405690.9501707517</v>
      </c>
      <c r="D362" s="68">
        <f t="shared" si="26"/>
        <v>345907.31130921218</v>
      </c>
      <c r="E362" s="88">
        <f t="shared" si="25"/>
        <v>6751598.2614799635</v>
      </c>
      <c r="F362" s="4"/>
    </row>
    <row r="363" spans="1:6">
      <c r="A363" s="65">
        <v>356</v>
      </c>
      <c r="B363" s="83">
        <f t="shared" si="29"/>
        <v>32028454.750852827</v>
      </c>
      <c r="C363" s="82">
        <f t="shared" si="30"/>
        <v>6405690.9501707517</v>
      </c>
      <c r="D363" s="68">
        <f t="shared" si="26"/>
        <v>288256.09275767545</v>
      </c>
      <c r="E363" s="88">
        <f t="shared" si="25"/>
        <v>6693947.0429284275</v>
      </c>
      <c r="F363" s="4"/>
    </row>
    <row r="364" spans="1:6">
      <c r="A364" s="65">
        <v>357</v>
      </c>
      <c r="B364" s="83">
        <f t="shared" si="29"/>
        <v>25622763.800682075</v>
      </c>
      <c r="C364" s="82">
        <f t="shared" si="30"/>
        <v>6405690.9501707517</v>
      </c>
      <c r="D364" s="68">
        <f t="shared" si="26"/>
        <v>230604.87420613866</v>
      </c>
      <c r="E364" s="88">
        <f t="shared" si="25"/>
        <v>6636295.8243768904</v>
      </c>
      <c r="F364" s="4"/>
    </row>
    <row r="365" spans="1:6">
      <c r="A365" s="65">
        <v>358</v>
      </c>
      <c r="B365" s="83">
        <f t="shared" si="29"/>
        <v>19217072.850511324</v>
      </c>
      <c r="C365" s="82">
        <f t="shared" si="30"/>
        <v>6405690.9501707517</v>
      </c>
      <c r="D365" s="68">
        <f t="shared" si="26"/>
        <v>172953.6556546019</v>
      </c>
      <c r="E365" s="88">
        <f t="shared" si="25"/>
        <v>6578644.6058253534</v>
      </c>
      <c r="F365" s="4"/>
    </row>
    <row r="366" spans="1:6">
      <c r="A366" s="65">
        <v>359</v>
      </c>
      <c r="B366" s="83">
        <f t="shared" si="29"/>
        <v>12811381.900340572</v>
      </c>
      <c r="C366" s="82">
        <f t="shared" si="30"/>
        <v>6405690.9501707517</v>
      </c>
      <c r="D366" s="68">
        <f t="shared" si="26"/>
        <v>115302.43710306514</v>
      </c>
      <c r="E366" s="88">
        <f t="shared" si="25"/>
        <v>6520993.3872738164</v>
      </c>
      <c r="F366" s="4"/>
    </row>
    <row r="367" spans="1:6">
      <c r="A367" s="65">
        <v>360</v>
      </c>
      <c r="B367" s="83">
        <f t="shared" si="29"/>
        <v>6405690.9501698203</v>
      </c>
      <c r="C367" s="82">
        <f t="shared" si="30"/>
        <v>6405690.9501707517</v>
      </c>
      <c r="D367" s="68">
        <f t="shared" si="26"/>
        <v>57651.218551528378</v>
      </c>
      <c r="E367" s="88">
        <f t="shared" si="25"/>
        <v>6463342.1687222803</v>
      </c>
      <c r="F367" s="4"/>
    </row>
    <row r="368" spans="1:6">
      <c r="A368" s="42" t="s">
        <v>35</v>
      </c>
      <c r="B368" s="4"/>
      <c r="C368" s="84">
        <f>SUM(C8:C367)</f>
        <v>2249999999.9999971</v>
      </c>
      <c r="D368" s="43">
        <f>SUM(D8:D367)</f>
        <v>3526645862.1309543</v>
      </c>
      <c r="E368" s="5"/>
      <c r="F368" s="4"/>
    </row>
  </sheetData>
  <mergeCells count="1">
    <mergeCell ref="A6:D6"/>
  </mergeCells>
  <phoneticPr fontId="12"/>
  <pageMargins left="0.7" right="0.7" top="0.75" bottom="0.75" header="0.3" footer="0.3"/>
  <pageSetup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08"/>
  <sheetViews>
    <sheetView topLeftCell="A305" workbookViewId="0">
      <selection sqref="A1:F308"/>
    </sheetView>
  </sheetViews>
  <sheetFormatPr defaultRowHeight="15"/>
  <cols>
    <col min="1" max="1" width="24.85546875" bestFit="1" customWidth="1"/>
    <col min="2" max="3" width="20" bestFit="1" customWidth="1"/>
    <col min="4" max="4" width="14.42578125" bestFit="1" customWidth="1"/>
    <col min="5" max="5" width="17" bestFit="1" customWidth="1"/>
    <col min="6" max="6" width="14.85546875" bestFit="1" customWidth="1"/>
  </cols>
  <sheetData>
    <row r="1" spans="1:6" ht="15.75">
      <c r="A1" s="1" t="s">
        <v>0</v>
      </c>
      <c r="B1" s="2">
        <v>300</v>
      </c>
      <c r="C1" s="3" t="s">
        <v>1</v>
      </c>
      <c r="D1" s="44"/>
      <c r="E1" s="44"/>
      <c r="F1" s="33"/>
    </row>
    <row r="2" spans="1:6" ht="15.75">
      <c r="A2" s="1" t="s">
        <v>2</v>
      </c>
      <c r="B2" s="93">
        <f>'Tiến độ giải ngân'!G17</f>
        <v>2250000000</v>
      </c>
      <c r="C2" s="3" t="s">
        <v>3</v>
      </c>
      <c r="D2" s="44"/>
      <c r="E2" s="44"/>
      <c r="F2" s="33"/>
    </row>
    <row r="3" spans="1:6" ht="15.75">
      <c r="A3" s="1" t="s">
        <v>4</v>
      </c>
      <c r="B3" s="7">
        <v>6.5000000000000002E-2</v>
      </c>
      <c r="C3" s="4"/>
      <c r="D3" s="44"/>
      <c r="E3" s="44"/>
      <c r="F3" s="33"/>
    </row>
    <row r="4" spans="1:6" ht="15.75">
      <c r="A4" s="1" t="s">
        <v>5</v>
      </c>
      <c r="B4" s="6">
        <v>12</v>
      </c>
      <c r="C4" s="4" t="s">
        <v>6</v>
      </c>
      <c r="D4" s="44"/>
      <c r="E4" s="44"/>
      <c r="F4" s="33"/>
    </row>
    <row r="5" spans="1:6" ht="15.75">
      <c r="A5" s="1" t="s">
        <v>7</v>
      </c>
      <c r="B5" s="7">
        <v>0.108</v>
      </c>
      <c r="C5" s="4"/>
      <c r="D5" s="4"/>
      <c r="E5" s="5"/>
      <c r="F5" s="4"/>
    </row>
    <row r="6" spans="1:6" ht="15.75">
      <c r="A6" s="78"/>
      <c r="B6" s="79"/>
      <c r="C6" s="79"/>
      <c r="D6" s="79"/>
      <c r="E6" s="5"/>
      <c r="F6" s="4"/>
    </row>
    <row r="7" spans="1:6" ht="15.75">
      <c r="A7" s="61" t="s">
        <v>8</v>
      </c>
      <c r="B7" s="61" t="s">
        <v>9</v>
      </c>
      <c r="C7" s="61" t="s">
        <v>10</v>
      </c>
      <c r="D7" s="62" t="s">
        <v>11</v>
      </c>
      <c r="E7" s="39" t="s">
        <v>12</v>
      </c>
      <c r="F7" s="4"/>
    </row>
    <row r="8" spans="1:6" ht="15.75">
      <c r="A8" s="63">
        <v>1</v>
      </c>
      <c r="B8" s="81">
        <f>'Tiến độ giải ngân'!G10</f>
        <v>675000000</v>
      </c>
      <c r="C8" s="81">
        <f>$B$8/($B$1)</f>
        <v>2250000</v>
      </c>
      <c r="D8" s="64">
        <f>IF(A8&lt;=$B$4,B8*$B$3/12,B8*$B$5/12)</f>
        <v>3656250</v>
      </c>
      <c r="E8" s="85">
        <f>SUM(C8+D8)</f>
        <v>5906250</v>
      </c>
      <c r="F8" s="54" t="s">
        <v>34</v>
      </c>
    </row>
    <row r="9" spans="1:6" ht="15.75">
      <c r="A9" s="65">
        <v>2</v>
      </c>
      <c r="B9" s="82">
        <f>B8-C8</f>
        <v>672750000</v>
      </c>
      <c r="C9" s="82">
        <f>$B$8/($B$1)</f>
        <v>2250000</v>
      </c>
      <c r="D9" s="66">
        <f t="shared" ref="D9:D12" si="0">IF(A9&lt;=$B$4,B9*$B$3/12,B9*$B$5/12)</f>
        <v>3644062.5</v>
      </c>
      <c r="E9" s="86">
        <f t="shared" ref="E9:E12" si="1">SUM(C9+D9)</f>
        <v>5894062.5</v>
      </c>
      <c r="F9" s="56"/>
    </row>
    <row r="10" spans="1:6" ht="15.75">
      <c r="A10" s="65">
        <v>3</v>
      </c>
      <c r="B10" s="82">
        <f t="shared" ref="B10:B12" si="2">B9-C9</f>
        <v>670500000</v>
      </c>
      <c r="C10" s="82">
        <f t="shared" ref="C10:C12" si="3">$B$8/($B$1)</f>
        <v>2250000</v>
      </c>
      <c r="D10" s="66">
        <f t="shared" si="0"/>
        <v>3631875</v>
      </c>
      <c r="E10" s="86">
        <f t="shared" si="1"/>
        <v>5881875</v>
      </c>
      <c r="F10" s="56"/>
    </row>
    <row r="11" spans="1:6" ht="15.75">
      <c r="A11" s="65">
        <v>4</v>
      </c>
      <c r="B11" s="82">
        <f t="shared" si="2"/>
        <v>668250000</v>
      </c>
      <c r="C11" s="82">
        <f t="shared" si="3"/>
        <v>2250000</v>
      </c>
      <c r="D11" s="66">
        <f t="shared" si="0"/>
        <v>3619687.5</v>
      </c>
      <c r="E11" s="86">
        <f t="shared" si="1"/>
        <v>5869687.5</v>
      </c>
      <c r="F11" s="56"/>
    </row>
    <row r="12" spans="1:6" ht="15.75">
      <c r="A12" s="65">
        <v>5</v>
      </c>
      <c r="B12" s="82">
        <f t="shared" si="2"/>
        <v>666000000</v>
      </c>
      <c r="C12" s="82">
        <f t="shared" si="3"/>
        <v>2250000</v>
      </c>
      <c r="D12" s="66">
        <f t="shared" si="0"/>
        <v>3607500</v>
      </c>
      <c r="E12" s="86">
        <f t="shared" si="1"/>
        <v>5857500</v>
      </c>
      <c r="F12" s="56"/>
    </row>
    <row r="13" spans="1:6" ht="15.75">
      <c r="A13" s="63">
        <v>6</v>
      </c>
      <c r="B13" s="81">
        <f>B12-C12+'Tiến độ giải ngân'!G11</f>
        <v>888750000</v>
      </c>
      <c r="C13" s="81">
        <f>$B$13/($B$1-5)</f>
        <v>3012711.8644067799</v>
      </c>
      <c r="D13" s="67">
        <f>IF(A13&lt;=$B$4,B13*$B$3/12,B13*$B$5/12)</f>
        <v>4814062.5</v>
      </c>
      <c r="E13" s="87">
        <f t="shared" ref="E13:E70" si="4">SUM(C13+D13)</f>
        <v>7826774.3644067794</v>
      </c>
      <c r="F13" s="58" t="s">
        <v>49</v>
      </c>
    </row>
    <row r="14" spans="1:6" ht="15.75">
      <c r="A14" s="65">
        <v>7</v>
      </c>
      <c r="B14" s="82">
        <f>B13-C13</f>
        <v>885737288.13559318</v>
      </c>
      <c r="C14" s="82">
        <f>$B$14/($B$1-6)</f>
        <v>3012711.8644067794</v>
      </c>
      <c r="D14" s="68">
        <f t="shared" ref="D14:D16" si="5">IF(A14&lt;=$B$4,B14*$B$3/12,B14*$B$5/12)</f>
        <v>4797743.6440677969</v>
      </c>
      <c r="E14" s="89">
        <f t="shared" si="4"/>
        <v>7810455.5084745763</v>
      </c>
      <c r="F14" s="90"/>
    </row>
    <row r="15" spans="1:6" ht="15.75">
      <c r="A15" s="63">
        <v>8</v>
      </c>
      <c r="B15" s="81">
        <f>B14-C14+'Tiến độ giải ngân'!G12</f>
        <v>1107724576.2711864</v>
      </c>
      <c r="C15" s="81">
        <f>$B$15/($B$1-7)</f>
        <v>3780629.9531439808</v>
      </c>
      <c r="D15" s="67">
        <f t="shared" si="5"/>
        <v>6000174.7881355928</v>
      </c>
      <c r="E15" s="87">
        <f t="shared" si="4"/>
        <v>9780804.7412795741</v>
      </c>
      <c r="F15" s="58" t="s">
        <v>50</v>
      </c>
    </row>
    <row r="16" spans="1:6" ht="15.75">
      <c r="A16" s="65">
        <v>9</v>
      </c>
      <c r="B16" s="82">
        <f>B15-C15</f>
        <v>1103943946.3180423</v>
      </c>
      <c r="C16" s="82">
        <f>$B$16/($B$1-8)</f>
        <v>3780629.9531439804</v>
      </c>
      <c r="D16" s="68">
        <f t="shared" si="5"/>
        <v>5979696.3758893954</v>
      </c>
      <c r="E16" s="89">
        <f t="shared" si="4"/>
        <v>9760326.3290333748</v>
      </c>
      <c r="F16" s="91"/>
    </row>
    <row r="17" spans="1:6" ht="15.75">
      <c r="A17" s="63">
        <v>10</v>
      </c>
      <c r="B17" s="92">
        <f>B16-C16+'Tiến độ giải ngân'!G13</f>
        <v>1325163316.3648982</v>
      </c>
      <c r="C17" s="81">
        <f>$B$17/($B$1-9)</f>
        <v>4553825.8294326402</v>
      </c>
      <c r="D17" s="67">
        <f>IF(A17&lt;=$B$4,B17*$B$3/12,B17*$B$5/12)</f>
        <v>7177967.9636431998</v>
      </c>
      <c r="E17" s="87">
        <f t="shared" si="4"/>
        <v>11731793.793075841</v>
      </c>
      <c r="F17" s="58" t="s">
        <v>51</v>
      </c>
    </row>
    <row r="18" spans="1:6" ht="15.75">
      <c r="A18" s="65">
        <v>11</v>
      </c>
      <c r="B18" s="83">
        <f t="shared" ref="B18:B22" si="6">B17-C17</f>
        <v>1320609490.5354655</v>
      </c>
      <c r="C18" s="82">
        <f>$B$17/($B$1-9)</f>
        <v>4553825.8294326402</v>
      </c>
      <c r="D18" s="68">
        <f t="shared" ref="D18:D81" si="7">IF(A18&lt;=$B$4,B18*$B$3/12,B18*$B$5/12)</f>
        <v>7153301.4070671052</v>
      </c>
      <c r="E18" s="88">
        <f t="shared" si="4"/>
        <v>11707127.236499745</v>
      </c>
    </row>
    <row r="19" spans="1:6" ht="15.75">
      <c r="A19" s="63">
        <v>12</v>
      </c>
      <c r="B19" s="92">
        <f>B18-C18+'Tiến độ giải ngân'!G14</f>
        <v>1541055664.7060328</v>
      </c>
      <c r="C19" s="81">
        <f>$B$19/($B$1-11)</f>
        <v>5332372.542235407</v>
      </c>
      <c r="D19" s="67">
        <f t="shared" si="7"/>
        <v>8347384.8504910106</v>
      </c>
      <c r="E19" s="87">
        <f t="shared" si="4"/>
        <v>13679757.392726418</v>
      </c>
      <c r="F19" s="58" t="s">
        <v>48</v>
      </c>
    </row>
    <row r="20" spans="1:6" ht="15.75">
      <c r="A20" s="65">
        <v>13</v>
      </c>
      <c r="B20" s="83">
        <f t="shared" si="6"/>
        <v>1535723292.1637974</v>
      </c>
      <c r="C20" s="82">
        <f>$B$19/($B$1-11)</f>
        <v>5332372.542235407</v>
      </c>
      <c r="D20" s="68">
        <f t="shared" si="7"/>
        <v>13821509.629474176</v>
      </c>
      <c r="E20" s="88">
        <f t="shared" si="4"/>
        <v>19153882.171709582</v>
      </c>
      <c r="F20" s="4"/>
    </row>
    <row r="21" spans="1:6" ht="15.75">
      <c r="A21" s="65">
        <v>14</v>
      </c>
      <c r="B21" s="83">
        <f t="shared" si="6"/>
        <v>1530390919.621562</v>
      </c>
      <c r="C21" s="82">
        <f t="shared" ref="C21:C24" si="8">$B$19/($B$1-11)</f>
        <v>5332372.542235407</v>
      </c>
      <c r="D21" s="68">
        <f t="shared" si="7"/>
        <v>13773518.276594058</v>
      </c>
      <c r="E21" s="88">
        <f t="shared" si="4"/>
        <v>19105890.818829466</v>
      </c>
      <c r="F21" s="4"/>
    </row>
    <row r="22" spans="1:6" ht="15.75">
      <c r="A22" s="65">
        <v>15</v>
      </c>
      <c r="B22" s="83">
        <f t="shared" si="6"/>
        <v>1525058547.0793266</v>
      </c>
      <c r="C22" s="82">
        <f t="shared" si="8"/>
        <v>5332372.542235407</v>
      </c>
      <c r="D22" s="68">
        <f t="shared" si="7"/>
        <v>13725526.923713939</v>
      </c>
      <c r="E22" s="88">
        <f t="shared" si="4"/>
        <v>19057899.465949345</v>
      </c>
      <c r="F22" s="40"/>
    </row>
    <row r="23" spans="1:6" ht="15.75">
      <c r="A23" s="65">
        <v>16</v>
      </c>
      <c r="B23" s="82">
        <f>B22-C22</f>
        <v>1519726174.5370913</v>
      </c>
      <c r="C23" s="82">
        <f t="shared" si="8"/>
        <v>5332372.542235407</v>
      </c>
      <c r="D23" s="66">
        <f t="shared" si="7"/>
        <v>13677535.570833823</v>
      </c>
      <c r="E23" s="86">
        <f t="shared" si="4"/>
        <v>19009908.113069229</v>
      </c>
      <c r="F23" s="57"/>
    </row>
    <row r="24" spans="1:6" ht="15.75">
      <c r="A24" s="65">
        <v>17</v>
      </c>
      <c r="B24" s="83">
        <f>B23-C23</f>
        <v>1514393801.9948559</v>
      </c>
      <c r="C24" s="82">
        <f t="shared" si="8"/>
        <v>5332372.542235407</v>
      </c>
      <c r="D24" s="68">
        <f t="shared" si="7"/>
        <v>13629544.217953702</v>
      </c>
      <c r="E24" s="88">
        <f t="shared" si="4"/>
        <v>18961916.760189109</v>
      </c>
      <c r="F24" s="4"/>
    </row>
    <row r="25" spans="1:6" ht="15.75">
      <c r="A25" s="63">
        <v>18</v>
      </c>
      <c r="B25" s="92">
        <f>B24-C24+'Tiến độ giải ngân'!G15</f>
        <v>2071561429.4526205</v>
      </c>
      <c r="C25" s="81">
        <f>$B$25/($B$1-17)</f>
        <v>7320005.0510693304</v>
      </c>
      <c r="D25" s="67">
        <f t="shared" si="7"/>
        <v>18644052.865073584</v>
      </c>
      <c r="E25" s="87">
        <f t="shared" si="4"/>
        <v>25964057.916142914</v>
      </c>
      <c r="F25" s="54" t="s">
        <v>52</v>
      </c>
    </row>
    <row r="26" spans="1:6" ht="15.75">
      <c r="A26" s="65">
        <v>19</v>
      </c>
      <c r="B26" s="83">
        <f t="shared" ref="B26:B28" si="9">B25-C25</f>
        <v>2064241424.4015512</v>
      </c>
      <c r="C26" s="82">
        <f>$B$25/($B$1-17)</f>
        <v>7320005.0510693304</v>
      </c>
      <c r="D26" s="68">
        <f t="shared" si="7"/>
        <v>18578172.81961396</v>
      </c>
      <c r="E26" s="88">
        <f t="shared" si="4"/>
        <v>25898177.87068329</v>
      </c>
      <c r="F26" s="4"/>
    </row>
    <row r="27" spans="1:6" ht="15.75">
      <c r="A27" s="65">
        <v>20</v>
      </c>
      <c r="B27" s="83">
        <f t="shared" si="9"/>
        <v>2056921419.350482</v>
      </c>
      <c r="C27" s="82">
        <f t="shared" ref="C27:C30" si="10">$B$25/($B$1-17)</f>
        <v>7320005.0510693304</v>
      </c>
      <c r="D27" s="68">
        <f t="shared" si="7"/>
        <v>18512292.774154339</v>
      </c>
      <c r="E27" s="88">
        <f t="shared" si="4"/>
        <v>25832297.825223669</v>
      </c>
      <c r="F27" s="4"/>
    </row>
    <row r="28" spans="1:6" ht="15.75">
      <c r="A28" s="65">
        <v>21</v>
      </c>
      <c r="B28" s="83">
        <f t="shared" si="9"/>
        <v>2049601414.2994127</v>
      </c>
      <c r="C28" s="82">
        <f t="shared" si="10"/>
        <v>7320005.0510693304</v>
      </c>
      <c r="D28" s="68">
        <f t="shared" si="7"/>
        <v>18446412.728694715</v>
      </c>
      <c r="E28" s="88">
        <f t="shared" si="4"/>
        <v>25766417.779764045</v>
      </c>
      <c r="F28" s="4"/>
    </row>
    <row r="29" spans="1:6" ht="15.75">
      <c r="A29" s="65">
        <v>22</v>
      </c>
      <c r="B29" s="82">
        <f>B28-C28</f>
        <v>2042281409.2483435</v>
      </c>
      <c r="C29" s="82">
        <f t="shared" si="10"/>
        <v>7320005.0510693304</v>
      </c>
      <c r="D29" s="66">
        <f t="shared" si="7"/>
        <v>18380532.68323509</v>
      </c>
      <c r="E29" s="86">
        <f t="shared" si="4"/>
        <v>25700537.734304421</v>
      </c>
      <c r="F29" s="57"/>
    </row>
    <row r="30" spans="1:6" ht="15.75">
      <c r="A30" s="65">
        <v>23</v>
      </c>
      <c r="B30" s="83">
        <f>B29-C29</f>
        <v>2034961404.1972742</v>
      </c>
      <c r="C30" s="82">
        <f t="shared" si="10"/>
        <v>7320005.0510693304</v>
      </c>
      <c r="D30" s="68">
        <f t="shared" si="7"/>
        <v>18314652.63777547</v>
      </c>
      <c r="E30" s="88">
        <f t="shared" si="4"/>
        <v>25634657.6888448</v>
      </c>
      <c r="F30" s="4"/>
    </row>
    <row r="31" spans="1:6" ht="15.75">
      <c r="A31" s="63">
        <v>24</v>
      </c>
      <c r="B31" s="92">
        <f>B30-C30+'Tiến độ giải ngân'!G16</f>
        <v>2140141399.1462049</v>
      </c>
      <c r="C31" s="81">
        <f>$B$31/(B$1-23)</f>
        <v>7726142.2351848558</v>
      </c>
      <c r="D31" s="67">
        <f t="shared" si="7"/>
        <v>19261272.592315845</v>
      </c>
      <c r="E31" s="87">
        <f t="shared" si="4"/>
        <v>26987414.827500701</v>
      </c>
      <c r="F31" s="54" t="s">
        <v>53</v>
      </c>
    </row>
    <row r="32" spans="1:6" ht="15.75">
      <c r="A32" s="65">
        <v>25</v>
      </c>
      <c r="B32" s="83">
        <f t="shared" ref="B32:B95" si="11">B31-C31</f>
        <v>2132415256.91102</v>
      </c>
      <c r="C32" s="82">
        <f>$B$31/(B$1-23)</f>
        <v>7726142.2351848558</v>
      </c>
      <c r="D32" s="68">
        <f t="shared" si="7"/>
        <v>19191737.312199179</v>
      </c>
      <c r="E32" s="88">
        <f t="shared" si="4"/>
        <v>26917879.547384035</v>
      </c>
      <c r="F32" s="4"/>
    </row>
    <row r="33" spans="1:6" ht="15.75">
      <c r="A33" s="65">
        <v>26</v>
      </c>
      <c r="B33" s="83">
        <f t="shared" si="11"/>
        <v>2124689114.6758351</v>
      </c>
      <c r="C33" s="82">
        <f t="shared" ref="C33:C96" si="12">$B$31/(B$1-23)</f>
        <v>7726142.2351848558</v>
      </c>
      <c r="D33" s="68">
        <f t="shared" si="7"/>
        <v>19122202.032082517</v>
      </c>
      <c r="E33" s="88">
        <f t="shared" si="4"/>
        <v>26848344.267267372</v>
      </c>
      <c r="F33" s="4"/>
    </row>
    <row r="34" spans="1:6" ht="15.75">
      <c r="A34" s="65">
        <v>27</v>
      </c>
      <c r="B34" s="83">
        <f t="shared" si="11"/>
        <v>2116962972.4406502</v>
      </c>
      <c r="C34" s="82">
        <f t="shared" si="12"/>
        <v>7726142.2351848558</v>
      </c>
      <c r="D34" s="68">
        <f t="shared" si="7"/>
        <v>19052666.751965851</v>
      </c>
      <c r="E34" s="88">
        <f t="shared" si="4"/>
        <v>26778808.987150706</v>
      </c>
      <c r="F34" s="4"/>
    </row>
    <row r="35" spans="1:6" ht="15.75">
      <c r="A35" s="65">
        <v>28</v>
      </c>
      <c r="B35" s="83">
        <f t="shared" si="11"/>
        <v>2109236830.2054653</v>
      </c>
      <c r="C35" s="82">
        <f t="shared" si="12"/>
        <v>7726142.2351848558</v>
      </c>
      <c r="D35" s="68">
        <f t="shared" si="7"/>
        <v>18983131.471849188</v>
      </c>
      <c r="E35" s="88">
        <f t="shared" si="4"/>
        <v>26709273.707034044</v>
      </c>
      <c r="F35" s="4"/>
    </row>
    <row r="36" spans="1:6" ht="15.75">
      <c r="A36" s="65">
        <v>29</v>
      </c>
      <c r="B36" s="83">
        <f t="shared" si="11"/>
        <v>2101510687.9702804</v>
      </c>
      <c r="C36" s="82">
        <f t="shared" si="12"/>
        <v>7726142.2351848558</v>
      </c>
      <c r="D36" s="68">
        <f t="shared" si="7"/>
        <v>18913596.191732522</v>
      </c>
      <c r="E36" s="88">
        <f t="shared" si="4"/>
        <v>26639738.426917378</v>
      </c>
      <c r="F36" s="4"/>
    </row>
    <row r="37" spans="1:6" ht="15.75">
      <c r="A37" s="65">
        <v>30</v>
      </c>
      <c r="B37" s="83">
        <f t="shared" si="11"/>
        <v>2093784545.7350955</v>
      </c>
      <c r="C37" s="82">
        <f t="shared" si="12"/>
        <v>7726142.2351848558</v>
      </c>
      <c r="D37" s="68">
        <f t="shared" si="7"/>
        <v>18844060.91161586</v>
      </c>
      <c r="E37" s="88">
        <f t="shared" si="4"/>
        <v>26570203.146800715</v>
      </c>
      <c r="F37" s="4"/>
    </row>
    <row r="38" spans="1:6" ht="15.75">
      <c r="A38" s="65">
        <v>31</v>
      </c>
      <c r="B38" s="83">
        <f t="shared" si="11"/>
        <v>2086058403.4999106</v>
      </c>
      <c r="C38" s="82">
        <f t="shared" si="12"/>
        <v>7726142.2351848558</v>
      </c>
      <c r="D38" s="68">
        <f t="shared" si="7"/>
        <v>18774525.631499197</v>
      </c>
      <c r="E38" s="88">
        <f t="shared" si="4"/>
        <v>26500667.866684053</v>
      </c>
      <c r="F38" s="4"/>
    </row>
    <row r="39" spans="1:6" ht="15.75">
      <c r="A39" s="65">
        <v>32</v>
      </c>
      <c r="B39" s="83">
        <f t="shared" si="11"/>
        <v>2078332261.2647257</v>
      </c>
      <c r="C39" s="82">
        <f t="shared" si="12"/>
        <v>7726142.2351848558</v>
      </c>
      <c r="D39" s="68">
        <f t="shared" si="7"/>
        <v>18704990.351382531</v>
      </c>
      <c r="E39" s="88">
        <f t="shared" si="4"/>
        <v>26431132.586567387</v>
      </c>
      <c r="F39" s="4"/>
    </row>
    <row r="40" spans="1:6" ht="15.75">
      <c r="A40" s="65">
        <v>33</v>
      </c>
      <c r="B40" s="83">
        <f t="shared" si="11"/>
        <v>2070606119.0295408</v>
      </c>
      <c r="C40" s="82">
        <f t="shared" si="12"/>
        <v>7726142.2351848558</v>
      </c>
      <c r="D40" s="68">
        <f t="shared" si="7"/>
        <v>18635455.071265865</v>
      </c>
      <c r="E40" s="88">
        <f t="shared" si="4"/>
        <v>26361597.306450721</v>
      </c>
      <c r="F40" s="4"/>
    </row>
    <row r="41" spans="1:6" ht="15.75">
      <c r="A41" s="65">
        <v>34</v>
      </c>
      <c r="B41" s="83">
        <f t="shared" si="11"/>
        <v>2062879976.7943559</v>
      </c>
      <c r="C41" s="82">
        <f t="shared" si="12"/>
        <v>7726142.2351848558</v>
      </c>
      <c r="D41" s="68">
        <f t="shared" si="7"/>
        <v>18565919.791149203</v>
      </c>
      <c r="E41" s="88">
        <f t="shared" si="4"/>
        <v>26292062.026334058</v>
      </c>
      <c r="F41" s="4"/>
    </row>
    <row r="42" spans="1:6" ht="15.75">
      <c r="A42" s="65">
        <v>35</v>
      </c>
      <c r="B42" s="83">
        <f t="shared" si="11"/>
        <v>2055153834.559171</v>
      </c>
      <c r="C42" s="82">
        <f t="shared" si="12"/>
        <v>7726142.2351848558</v>
      </c>
      <c r="D42" s="68">
        <f t="shared" si="7"/>
        <v>18496384.51103254</v>
      </c>
      <c r="E42" s="88">
        <f t="shared" si="4"/>
        <v>26222526.746217396</v>
      </c>
      <c r="F42" s="4"/>
    </row>
    <row r="43" spans="1:6" ht="15.75">
      <c r="A43" s="65">
        <v>36</v>
      </c>
      <c r="B43" s="83">
        <f t="shared" si="11"/>
        <v>2047427692.3239861</v>
      </c>
      <c r="C43" s="82">
        <f t="shared" si="12"/>
        <v>7726142.2351848558</v>
      </c>
      <c r="D43" s="68">
        <f t="shared" si="7"/>
        <v>18426849.230915874</v>
      </c>
      <c r="E43" s="88">
        <f t="shared" si="4"/>
        <v>26152991.46610073</v>
      </c>
      <c r="F43" s="4"/>
    </row>
    <row r="44" spans="1:6" ht="15.75">
      <c r="A44" s="65">
        <v>37</v>
      </c>
      <c r="B44" s="83">
        <f t="shared" si="11"/>
        <v>2039701550.0888011</v>
      </c>
      <c r="C44" s="82">
        <f t="shared" si="12"/>
        <v>7726142.2351848558</v>
      </c>
      <c r="D44" s="68">
        <f t="shared" si="7"/>
        <v>18357313.950799208</v>
      </c>
      <c r="E44" s="88">
        <f t="shared" si="4"/>
        <v>26083456.185984064</v>
      </c>
      <c r="F44" s="4"/>
    </row>
    <row r="45" spans="1:6" ht="15.75">
      <c r="A45" s="65">
        <v>38</v>
      </c>
      <c r="B45" s="83">
        <f t="shared" si="11"/>
        <v>2031975407.8536162</v>
      </c>
      <c r="C45" s="82">
        <f t="shared" si="12"/>
        <v>7726142.2351848558</v>
      </c>
      <c r="D45" s="68">
        <f t="shared" si="7"/>
        <v>18287778.670682546</v>
      </c>
      <c r="E45" s="88">
        <f t="shared" si="4"/>
        <v>26013920.905867402</v>
      </c>
      <c r="F45" s="4"/>
    </row>
    <row r="46" spans="1:6" ht="15.75">
      <c r="A46" s="65">
        <v>39</v>
      </c>
      <c r="B46" s="83">
        <f t="shared" si="11"/>
        <v>2024249265.6184313</v>
      </c>
      <c r="C46" s="82">
        <f t="shared" si="12"/>
        <v>7726142.2351848558</v>
      </c>
      <c r="D46" s="68">
        <f t="shared" si="7"/>
        <v>18218243.390565883</v>
      </c>
      <c r="E46" s="88">
        <f t="shared" si="4"/>
        <v>25944385.625750739</v>
      </c>
      <c r="F46" s="4"/>
    </row>
    <row r="47" spans="1:6" ht="15.75">
      <c r="A47" s="65">
        <v>40</v>
      </c>
      <c r="B47" s="83">
        <f t="shared" si="11"/>
        <v>2016523123.3832464</v>
      </c>
      <c r="C47" s="82">
        <f t="shared" si="12"/>
        <v>7726142.2351848558</v>
      </c>
      <c r="D47" s="68">
        <f t="shared" si="7"/>
        <v>18148708.110449217</v>
      </c>
      <c r="E47" s="88">
        <f t="shared" si="4"/>
        <v>25874850.345634073</v>
      </c>
      <c r="F47" s="4"/>
    </row>
    <row r="48" spans="1:6" ht="15.75">
      <c r="A48" s="65">
        <v>41</v>
      </c>
      <c r="B48" s="83">
        <f t="shared" si="11"/>
        <v>2008796981.1480615</v>
      </c>
      <c r="C48" s="82">
        <f t="shared" si="12"/>
        <v>7726142.2351848558</v>
      </c>
      <c r="D48" s="68">
        <f t="shared" si="7"/>
        <v>18079172.830332551</v>
      </c>
      <c r="E48" s="88">
        <f t="shared" si="4"/>
        <v>25805315.065517407</v>
      </c>
      <c r="F48" s="4"/>
    </row>
    <row r="49" spans="1:6" ht="15.75">
      <c r="A49" s="65">
        <v>42</v>
      </c>
      <c r="B49" s="83">
        <f t="shared" si="11"/>
        <v>2001070838.9128766</v>
      </c>
      <c r="C49" s="82">
        <f t="shared" si="12"/>
        <v>7726142.2351848558</v>
      </c>
      <c r="D49" s="68">
        <f t="shared" si="7"/>
        <v>18009637.550215889</v>
      </c>
      <c r="E49" s="88">
        <f t="shared" si="4"/>
        <v>25735779.785400745</v>
      </c>
      <c r="F49" s="4"/>
    </row>
    <row r="50" spans="1:6" ht="15.75">
      <c r="A50" s="65">
        <v>43</v>
      </c>
      <c r="B50" s="83">
        <f t="shared" si="11"/>
        <v>1993344696.6776917</v>
      </c>
      <c r="C50" s="82">
        <f t="shared" si="12"/>
        <v>7726142.2351848558</v>
      </c>
      <c r="D50" s="68">
        <f t="shared" si="7"/>
        <v>17940102.270099226</v>
      </c>
      <c r="E50" s="88">
        <f t="shared" si="4"/>
        <v>25666244.505284082</v>
      </c>
      <c r="F50" s="4"/>
    </row>
    <row r="51" spans="1:6" ht="15.75">
      <c r="A51" s="65">
        <v>44</v>
      </c>
      <c r="B51" s="83">
        <f t="shared" si="11"/>
        <v>1985618554.4425068</v>
      </c>
      <c r="C51" s="82">
        <f t="shared" si="12"/>
        <v>7726142.2351848558</v>
      </c>
      <c r="D51" s="68">
        <f t="shared" si="7"/>
        <v>17870566.98998256</v>
      </c>
      <c r="E51" s="88">
        <f t="shared" si="4"/>
        <v>25596709.225167416</v>
      </c>
      <c r="F51" s="4"/>
    </row>
    <row r="52" spans="1:6" ht="15.75">
      <c r="A52" s="65">
        <v>45</v>
      </c>
      <c r="B52" s="83">
        <f t="shared" si="11"/>
        <v>1977892412.2073219</v>
      </c>
      <c r="C52" s="82">
        <f t="shared" si="12"/>
        <v>7726142.2351848558</v>
      </c>
      <c r="D52" s="68">
        <f t="shared" si="7"/>
        <v>17801031.709865898</v>
      </c>
      <c r="E52" s="88">
        <f t="shared" si="4"/>
        <v>25527173.945050754</v>
      </c>
      <c r="F52" s="4"/>
    </row>
    <row r="53" spans="1:6" ht="15.75">
      <c r="A53" s="65">
        <v>46</v>
      </c>
      <c r="B53" s="83">
        <f t="shared" si="11"/>
        <v>1970166269.972137</v>
      </c>
      <c r="C53" s="82">
        <f t="shared" si="12"/>
        <v>7726142.2351848558</v>
      </c>
      <c r="D53" s="68">
        <f t="shared" si="7"/>
        <v>17731496.429749232</v>
      </c>
      <c r="E53" s="88">
        <f t="shared" si="4"/>
        <v>25457638.664934088</v>
      </c>
      <c r="F53" s="4"/>
    </row>
    <row r="54" spans="1:6" ht="15.75">
      <c r="A54" s="65">
        <v>47</v>
      </c>
      <c r="B54" s="83">
        <f t="shared" si="11"/>
        <v>1962440127.7369521</v>
      </c>
      <c r="C54" s="82">
        <f t="shared" si="12"/>
        <v>7726142.2351848558</v>
      </c>
      <c r="D54" s="68">
        <f t="shared" si="7"/>
        <v>17661961.149632569</v>
      </c>
      <c r="E54" s="88">
        <f t="shared" si="4"/>
        <v>25388103.384817425</v>
      </c>
      <c r="F54" s="4"/>
    </row>
    <row r="55" spans="1:6" ht="15.75">
      <c r="A55" s="65">
        <v>48</v>
      </c>
      <c r="B55" s="83">
        <f t="shared" si="11"/>
        <v>1954713985.5017672</v>
      </c>
      <c r="C55" s="82">
        <f t="shared" si="12"/>
        <v>7726142.2351848558</v>
      </c>
      <c r="D55" s="68">
        <f t="shared" si="7"/>
        <v>17592425.869515903</v>
      </c>
      <c r="E55" s="88">
        <f t="shared" si="4"/>
        <v>25318568.104700759</v>
      </c>
      <c r="F55" s="4"/>
    </row>
    <row r="56" spans="1:6" ht="15.75">
      <c r="A56" s="65">
        <v>49</v>
      </c>
      <c r="B56" s="83">
        <f t="shared" si="11"/>
        <v>1946987843.2665823</v>
      </c>
      <c r="C56" s="82">
        <f t="shared" si="12"/>
        <v>7726142.2351848558</v>
      </c>
      <c r="D56" s="68">
        <f t="shared" si="7"/>
        <v>17522890.589399241</v>
      </c>
      <c r="E56" s="88">
        <f t="shared" si="4"/>
        <v>25249032.824584097</v>
      </c>
      <c r="F56" s="4"/>
    </row>
    <row r="57" spans="1:6" ht="15.75">
      <c r="A57" s="65">
        <v>50</v>
      </c>
      <c r="B57" s="83">
        <f t="shared" si="11"/>
        <v>1939261701.0313973</v>
      </c>
      <c r="C57" s="82">
        <f t="shared" si="12"/>
        <v>7726142.2351848558</v>
      </c>
      <c r="D57" s="68">
        <f t="shared" si="7"/>
        <v>17453355.309282575</v>
      </c>
      <c r="E57" s="88">
        <f t="shared" si="4"/>
        <v>25179497.544467431</v>
      </c>
      <c r="F57" s="4"/>
    </row>
    <row r="58" spans="1:6" ht="15.75">
      <c r="A58" s="65">
        <v>51</v>
      </c>
      <c r="B58" s="83">
        <f t="shared" si="11"/>
        <v>1931535558.7962124</v>
      </c>
      <c r="C58" s="82">
        <f t="shared" si="12"/>
        <v>7726142.2351848558</v>
      </c>
      <c r="D58" s="68">
        <f t="shared" si="7"/>
        <v>17383820.029165912</v>
      </c>
      <c r="E58" s="88">
        <f t="shared" si="4"/>
        <v>25109962.264350768</v>
      </c>
      <c r="F58" s="4"/>
    </row>
    <row r="59" spans="1:6" ht="15.75">
      <c r="A59" s="65">
        <v>52</v>
      </c>
      <c r="B59" s="83">
        <f t="shared" si="11"/>
        <v>1923809416.5610275</v>
      </c>
      <c r="C59" s="82">
        <f t="shared" si="12"/>
        <v>7726142.2351848558</v>
      </c>
      <c r="D59" s="68">
        <f t="shared" si="7"/>
        <v>17314284.749049246</v>
      </c>
      <c r="E59" s="88">
        <f t="shared" si="4"/>
        <v>25040426.984234102</v>
      </c>
      <c r="F59" s="4"/>
    </row>
    <row r="60" spans="1:6" ht="15.75">
      <c r="A60" s="65">
        <v>53</v>
      </c>
      <c r="B60" s="83">
        <f t="shared" si="11"/>
        <v>1916083274.3258426</v>
      </c>
      <c r="C60" s="82">
        <f t="shared" si="12"/>
        <v>7726142.2351848558</v>
      </c>
      <c r="D60" s="68">
        <f t="shared" si="7"/>
        <v>17244749.468932584</v>
      </c>
      <c r="E60" s="88">
        <f t="shared" si="4"/>
        <v>24970891.70411744</v>
      </c>
      <c r="F60" s="4"/>
    </row>
    <row r="61" spans="1:6" ht="15.75">
      <c r="A61" s="65">
        <v>54</v>
      </c>
      <c r="B61" s="83">
        <f t="shared" si="11"/>
        <v>1908357132.0906577</v>
      </c>
      <c r="C61" s="82">
        <f t="shared" si="12"/>
        <v>7726142.2351848558</v>
      </c>
      <c r="D61" s="68">
        <f t="shared" si="7"/>
        <v>17175214.188815918</v>
      </c>
      <c r="E61" s="88">
        <f t="shared" si="4"/>
        <v>24901356.424000774</v>
      </c>
      <c r="F61" s="4"/>
    </row>
    <row r="62" spans="1:6" ht="15.75">
      <c r="A62" s="65">
        <v>55</v>
      </c>
      <c r="B62" s="83">
        <f t="shared" si="11"/>
        <v>1900630989.8554728</v>
      </c>
      <c r="C62" s="82">
        <f t="shared" si="12"/>
        <v>7726142.2351848558</v>
      </c>
      <c r="D62" s="68">
        <f t="shared" si="7"/>
        <v>17105678.908699255</v>
      </c>
      <c r="E62" s="88">
        <f t="shared" si="4"/>
        <v>24831821.143884111</v>
      </c>
      <c r="F62" s="4"/>
    </row>
    <row r="63" spans="1:6" ht="15.75">
      <c r="A63" s="65">
        <v>56</v>
      </c>
      <c r="B63" s="83">
        <f t="shared" si="11"/>
        <v>1892904847.6202879</v>
      </c>
      <c r="C63" s="82">
        <f t="shared" si="12"/>
        <v>7726142.2351848558</v>
      </c>
      <c r="D63" s="68">
        <f t="shared" si="7"/>
        <v>17036143.628582593</v>
      </c>
      <c r="E63" s="88">
        <f t="shared" si="4"/>
        <v>24762285.863767449</v>
      </c>
      <c r="F63" s="4"/>
    </row>
    <row r="64" spans="1:6" ht="15.75">
      <c r="A64" s="65">
        <v>57</v>
      </c>
      <c r="B64" s="83">
        <f t="shared" si="11"/>
        <v>1885178705.385103</v>
      </c>
      <c r="C64" s="82">
        <f t="shared" si="12"/>
        <v>7726142.2351848558</v>
      </c>
      <c r="D64" s="68">
        <f t="shared" si="7"/>
        <v>16966608.348465927</v>
      </c>
      <c r="E64" s="88">
        <f t="shared" si="4"/>
        <v>24692750.583650783</v>
      </c>
      <c r="F64" s="4"/>
    </row>
    <row r="65" spans="1:6" ht="15.75">
      <c r="A65" s="65">
        <v>58</v>
      </c>
      <c r="B65" s="83">
        <f t="shared" si="11"/>
        <v>1877452563.1499181</v>
      </c>
      <c r="C65" s="82">
        <f t="shared" si="12"/>
        <v>7726142.2351848558</v>
      </c>
      <c r="D65" s="68">
        <f t="shared" si="7"/>
        <v>16897073.068349261</v>
      </c>
      <c r="E65" s="88">
        <f t="shared" si="4"/>
        <v>24623215.303534117</v>
      </c>
      <c r="F65" s="4"/>
    </row>
    <row r="66" spans="1:6" ht="15.75">
      <c r="A66" s="65">
        <v>59</v>
      </c>
      <c r="B66" s="83">
        <f t="shared" si="11"/>
        <v>1869726420.9147332</v>
      </c>
      <c r="C66" s="82">
        <f t="shared" si="12"/>
        <v>7726142.2351848558</v>
      </c>
      <c r="D66" s="68">
        <f t="shared" si="7"/>
        <v>16827537.788232598</v>
      </c>
      <c r="E66" s="88">
        <f t="shared" si="4"/>
        <v>24553680.023417454</v>
      </c>
      <c r="F66" s="4"/>
    </row>
    <row r="67" spans="1:6" ht="15.75">
      <c r="A67" s="65">
        <v>60</v>
      </c>
      <c r="B67" s="83">
        <f t="shared" si="11"/>
        <v>1862000278.6795483</v>
      </c>
      <c r="C67" s="82">
        <f t="shared" si="12"/>
        <v>7726142.2351848558</v>
      </c>
      <c r="D67" s="68">
        <f t="shared" si="7"/>
        <v>16758002.508115934</v>
      </c>
      <c r="E67" s="88">
        <f t="shared" si="4"/>
        <v>24484144.743300788</v>
      </c>
      <c r="F67" s="4"/>
    </row>
    <row r="68" spans="1:6" ht="15.75">
      <c r="A68" s="65">
        <v>61</v>
      </c>
      <c r="B68" s="83">
        <f t="shared" si="11"/>
        <v>1854274136.4443634</v>
      </c>
      <c r="C68" s="82">
        <f t="shared" si="12"/>
        <v>7726142.2351848558</v>
      </c>
      <c r="D68" s="68">
        <f t="shared" si="7"/>
        <v>16688467.22799927</v>
      </c>
      <c r="E68" s="88">
        <f t="shared" si="4"/>
        <v>24414609.463184126</v>
      </c>
      <c r="F68" s="4"/>
    </row>
    <row r="69" spans="1:6" ht="15.75">
      <c r="A69" s="65">
        <v>62</v>
      </c>
      <c r="B69" s="83">
        <f t="shared" si="11"/>
        <v>1846547994.2091784</v>
      </c>
      <c r="C69" s="82">
        <f t="shared" si="12"/>
        <v>7726142.2351848558</v>
      </c>
      <c r="D69" s="68">
        <f t="shared" si="7"/>
        <v>16618931.947882606</v>
      </c>
      <c r="E69" s="88">
        <f t="shared" si="4"/>
        <v>24345074.183067463</v>
      </c>
      <c r="F69" s="4"/>
    </row>
    <row r="70" spans="1:6" ht="15.75">
      <c r="A70" s="65">
        <v>63</v>
      </c>
      <c r="B70" s="83">
        <f t="shared" si="11"/>
        <v>1838821851.9739935</v>
      </c>
      <c r="C70" s="82">
        <f t="shared" si="12"/>
        <v>7726142.2351848558</v>
      </c>
      <c r="D70" s="68">
        <f t="shared" si="7"/>
        <v>16549396.667765943</v>
      </c>
      <c r="E70" s="88">
        <f t="shared" si="4"/>
        <v>24275538.902950801</v>
      </c>
      <c r="F70" s="4"/>
    </row>
    <row r="71" spans="1:6" ht="15.75">
      <c r="A71" s="65">
        <v>64</v>
      </c>
      <c r="B71" s="83">
        <f t="shared" si="11"/>
        <v>1831095709.7388086</v>
      </c>
      <c r="C71" s="82">
        <f t="shared" si="12"/>
        <v>7726142.2351848558</v>
      </c>
      <c r="D71" s="68">
        <f t="shared" si="7"/>
        <v>16479861.387649277</v>
      </c>
      <c r="E71" s="88">
        <f t="shared" ref="E71:E134" si="13">SUM(C71+D71)</f>
        <v>24206003.622834131</v>
      </c>
      <c r="F71" s="4"/>
    </row>
    <row r="72" spans="1:6" ht="15.75">
      <c r="A72" s="65">
        <v>65</v>
      </c>
      <c r="B72" s="83">
        <f t="shared" si="11"/>
        <v>1823369567.5036237</v>
      </c>
      <c r="C72" s="82">
        <f t="shared" si="12"/>
        <v>7726142.2351848558</v>
      </c>
      <c r="D72" s="68">
        <f t="shared" si="7"/>
        <v>16410326.107532613</v>
      </c>
      <c r="E72" s="88">
        <f t="shared" si="13"/>
        <v>24136468.342717469</v>
      </c>
      <c r="F72" s="4"/>
    </row>
    <row r="73" spans="1:6" ht="15.75">
      <c r="A73" s="65">
        <v>66</v>
      </c>
      <c r="B73" s="83">
        <f t="shared" si="11"/>
        <v>1815643425.2684388</v>
      </c>
      <c r="C73" s="82">
        <f t="shared" si="12"/>
        <v>7726142.2351848558</v>
      </c>
      <c r="D73" s="68">
        <f t="shared" si="7"/>
        <v>16340790.827415949</v>
      </c>
      <c r="E73" s="88">
        <f t="shared" si="13"/>
        <v>24066933.062600806</v>
      </c>
      <c r="F73" s="4"/>
    </row>
    <row r="74" spans="1:6" ht="15.75">
      <c r="A74" s="65">
        <v>67</v>
      </c>
      <c r="B74" s="83">
        <f t="shared" si="11"/>
        <v>1807917283.0332539</v>
      </c>
      <c r="C74" s="82">
        <f t="shared" si="12"/>
        <v>7726142.2351848558</v>
      </c>
      <c r="D74" s="68">
        <f t="shared" si="7"/>
        <v>16271255.547299286</v>
      </c>
      <c r="E74" s="88">
        <f t="shared" si="13"/>
        <v>23997397.782484144</v>
      </c>
      <c r="F74" s="4"/>
    </row>
    <row r="75" spans="1:6" ht="15.75">
      <c r="A75" s="65">
        <v>68</v>
      </c>
      <c r="B75" s="83">
        <f t="shared" si="11"/>
        <v>1800191140.798069</v>
      </c>
      <c r="C75" s="82">
        <f t="shared" si="12"/>
        <v>7726142.2351848558</v>
      </c>
      <c r="D75" s="68">
        <f t="shared" si="7"/>
        <v>16201720.26718262</v>
      </c>
      <c r="E75" s="88">
        <f t="shared" si="13"/>
        <v>23927862.502367474</v>
      </c>
      <c r="F75" s="4"/>
    </row>
    <row r="76" spans="1:6" ht="15.75">
      <c r="A76" s="65">
        <v>69</v>
      </c>
      <c r="B76" s="83">
        <f t="shared" si="11"/>
        <v>1792464998.5628841</v>
      </c>
      <c r="C76" s="82">
        <f t="shared" si="12"/>
        <v>7726142.2351848558</v>
      </c>
      <c r="D76" s="68">
        <f t="shared" si="7"/>
        <v>16132184.987065956</v>
      </c>
      <c r="E76" s="88">
        <f t="shared" si="13"/>
        <v>23858327.222250812</v>
      </c>
      <c r="F76" s="4"/>
    </row>
    <row r="77" spans="1:6" ht="15.75">
      <c r="A77" s="65">
        <v>70</v>
      </c>
      <c r="B77" s="83">
        <f t="shared" si="11"/>
        <v>1784738856.3276992</v>
      </c>
      <c r="C77" s="82">
        <f t="shared" si="12"/>
        <v>7726142.2351848558</v>
      </c>
      <c r="D77" s="68">
        <f t="shared" si="7"/>
        <v>16062649.706949294</v>
      </c>
      <c r="E77" s="88">
        <f t="shared" si="13"/>
        <v>23788791.942134149</v>
      </c>
      <c r="F77" s="4"/>
    </row>
    <row r="78" spans="1:6" ht="15.75">
      <c r="A78" s="65">
        <v>71</v>
      </c>
      <c r="B78" s="83">
        <f t="shared" si="11"/>
        <v>1777012714.0925143</v>
      </c>
      <c r="C78" s="82">
        <f t="shared" si="12"/>
        <v>7726142.2351848558</v>
      </c>
      <c r="D78" s="68">
        <f t="shared" si="7"/>
        <v>15993114.426832629</v>
      </c>
      <c r="E78" s="88">
        <f t="shared" si="13"/>
        <v>23719256.662017487</v>
      </c>
      <c r="F78" s="4"/>
    </row>
    <row r="79" spans="1:6" ht="15.75">
      <c r="A79" s="65">
        <v>72</v>
      </c>
      <c r="B79" s="83">
        <f t="shared" si="11"/>
        <v>1769286571.8573294</v>
      </c>
      <c r="C79" s="82">
        <f t="shared" si="12"/>
        <v>7726142.2351848558</v>
      </c>
      <c r="D79" s="68">
        <f t="shared" si="7"/>
        <v>15923579.146715963</v>
      </c>
      <c r="E79" s="88">
        <f t="shared" si="13"/>
        <v>23649721.381900817</v>
      </c>
      <c r="F79" s="4"/>
    </row>
    <row r="80" spans="1:6" ht="15.75">
      <c r="A80" s="65">
        <v>73</v>
      </c>
      <c r="B80" s="83">
        <f t="shared" si="11"/>
        <v>1761560429.6221445</v>
      </c>
      <c r="C80" s="82">
        <f t="shared" si="12"/>
        <v>7726142.2351848558</v>
      </c>
      <c r="D80" s="68">
        <f t="shared" si="7"/>
        <v>15854043.866599299</v>
      </c>
      <c r="E80" s="88">
        <f t="shared" si="13"/>
        <v>23580186.101784155</v>
      </c>
      <c r="F80" s="4"/>
    </row>
    <row r="81" spans="1:6" ht="15.75">
      <c r="A81" s="65">
        <v>74</v>
      </c>
      <c r="B81" s="83">
        <f t="shared" si="11"/>
        <v>1753834287.3869596</v>
      </c>
      <c r="C81" s="82">
        <f t="shared" si="12"/>
        <v>7726142.2351848558</v>
      </c>
      <c r="D81" s="68">
        <f t="shared" si="7"/>
        <v>15784508.586482637</v>
      </c>
      <c r="E81" s="88">
        <f t="shared" si="13"/>
        <v>23510650.821667492</v>
      </c>
      <c r="F81" s="4"/>
    </row>
    <row r="82" spans="1:6" ht="15.75">
      <c r="A82" s="65">
        <v>75</v>
      </c>
      <c r="B82" s="83">
        <f t="shared" si="11"/>
        <v>1746108145.1517746</v>
      </c>
      <c r="C82" s="82">
        <f t="shared" si="12"/>
        <v>7726142.2351848558</v>
      </c>
      <c r="D82" s="68">
        <f t="shared" ref="D82:D145" si="14">IF(A82&lt;=$B$4,B82*$B$3/12,B82*$B$5/12)</f>
        <v>15714973.306365972</v>
      </c>
      <c r="E82" s="88">
        <f t="shared" si="13"/>
        <v>23441115.54155083</v>
      </c>
      <c r="F82" s="4"/>
    </row>
    <row r="83" spans="1:6" ht="15.75">
      <c r="A83" s="65">
        <v>76</v>
      </c>
      <c r="B83" s="83">
        <f t="shared" si="11"/>
        <v>1738382002.9165897</v>
      </c>
      <c r="C83" s="82">
        <f t="shared" si="12"/>
        <v>7726142.2351848558</v>
      </c>
      <c r="D83" s="68">
        <f t="shared" si="14"/>
        <v>15645438.026249306</v>
      </c>
      <c r="E83" s="88">
        <f t="shared" si="13"/>
        <v>23371580.26143416</v>
      </c>
      <c r="F83" s="4"/>
    </row>
    <row r="84" spans="1:6" ht="15.75">
      <c r="A84" s="65">
        <v>77</v>
      </c>
      <c r="B84" s="83">
        <f t="shared" si="11"/>
        <v>1730655860.6814048</v>
      </c>
      <c r="C84" s="82">
        <f t="shared" si="12"/>
        <v>7726142.2351848558</v>
      </c>
      <c r="D84" s="68">
        <f t="shared" si="14"/>
        <v>15575902.746132644</v>
      </c>
      <c r="E84" s="88">
        <f t="shared" si="13"/>
        <v>23302044.981317498</v>
      </c>
      <c r="F84" s="4"/>
    </row>
    <row r="85" spans="1:6" ht="15.75">
      <c r="A85" s="65">
        <v>78</v>
      </c>
      <c r="B85" s="83">
        <f t="shared" si="11"/>
        <v>1722929718.4462199</v>
      </c>
      <c r="C85" s="82">
        <f t="shared" si="12"/>
        <v>7726142.2351848558</v>
      </c>
      <c r="D85" s="68">
        <f t="shared" si="14"/>
        <v>15506367.46601598</v>
      </c>
      <c r="E85" s="88">
        <f t="shared" si="13"/>
        <v>23232509.701200835</v>
      </c>
      <c r="F85" s="4"/>
    </row>
    <row r="86" spans="1:6" ht="15.75">
      <c r="A86" s="65">
        <v>79</v>
      </c>
      <c r="B86" s="83">
        <f t="shared" si="11"/>
        <v>1715203576.211035</v>
      </c>
      <c r="C86" s="82">
        <f t="shared" si="12"/>
        <v>7726142.2351848558</v>
      </c>
      <c r="D86" s="68">
        <f t="shared" si="14"/>
        <v>15436832.185899315</v>
      </c>
      <c r="E86" s="88">
        <f t="shared" si="13"/>
        <v>23162974.421084173</v>
      </c>
      <c r="F86" s="4"/>
    </row>
    <row r="87" spans="1:6" ht="15.75">
      <c r="A87" s="65">
        <v>80</v>
      </c>
      <c r="B87" s="83">
        <f t="shared" si="11"/>
        <v>1707477433.9758501</v>
      </c>
      <c r="C87" s="82">
        <f t="shared" si="12"/>
        <v>7726142.2351848558</v>
      </c>
      <c r="D87" s="68">
        <f t="shared" si="14"/>
        <v>15367296.905782649</v>
      </c>
      <c r="E87" s="88">
        <f t="shared" si="13"/>
        <v>23093439.140967503</v>
      </c>
      <c r="F87" s="4"/>
    </row>
    <row r="88" spans="1:6" ht="15.75">
      <c r="A88" s="65">
        <v>81</v>
      </c>
      <c r="B88" s="83">
        <f t="shared" si="11"/>
        <v>1699751291.7406652</v>
      </c>
      <c r="C88" s="82">
        <f t="shared" si="12"/>
        <v>7726142.2351848558</v>
      </c>
      <c r="D88" s="68">
        <f t="shared" si="14"/>
        <v>15297761.625665987</v>
      </c>
      <c r="E88" s="88">
        <f t="shared" si="13"/>
        <v>23023903.860850841</v>
      </c>
      <c r="F88" s="4"/>
    </row>
    <row r="89" spans="1:6" ht="15.75">
      <c r="A89" s="65">
        <v>82</v>
      </c>
      <c r="B89" s="83">
        <f t="shared" si="11"/>
        <v>1692025149.5054803</v>
      </c>
      <c r="C89" s="82">
        <f t="shared" si="12"/>
        <v>7726142.2351848558</v>
      </c>
      <c r="D89" s="68">
        <f t="shared" si="14"/>
        <v>15228226.345549323</v>
      </c>
      <c r="E89" s="88">
        <f t="shared" si="13"/>
        <v>22954368.580734178</v>
      </c>
      <c r="F89" s="4"/>
    </row>
    <row r="90" spans="1:6" ht="15.75">
      <c r="A90" s="65">
        <v>83</v>
      </c>
      <c r="B90" s="83">
        <f t="shared" si="11"/>
        <v>1684299007.2702954</v>
      </c>
      <c r="C90" s="82">
        <f t="shared" si="12"/>
        <v>7726142.2351848558</v>
      </c>
      <c r="D90" s="68">
        <f t="shared" si="14"/>
        <v>15158691.065432658</v>
      </c>
      <c r="E90" s="88">
        <f t="shared" si="13"/>
        <v>22884833.300617516</v>
      </c>
      <c r="F90" s="4"/>
    </row>
    <row r="91" spans="1:6" ht="15.75">
      <c r="A91" s="65">
        <v>84</v>
      </c>
      <c r="B91" s="83">
        <f t="shared" si="11"/>
        <v>1676572865.0351105</v>
      </c>
      <c r="C91" s="82">
        <f t="shared" si="12"/>
        <v>7726142.2351848558</v>
      </c>
      <c r="D91" s="68">
        <f t="shared" si="14"/>
        <v>15089155.785315992</v>
      </c>
      <c r="E91" s="88">
        <f t="shared" si="13"/>
        <v>22815298.020500846</v>
      </c>
      <c r="F91" s="4"/>
    </row>
    <row r="92" spans="1:6" ht="15.75">
      <c r="A92" s="65">
        <v>85</v>
      </c>
      <c r="B92" s="83">
        <f t="shared" si="11"/>
        <v>1668846722.7999256</v>
      </c>
      <c r="C92" s="82">
        <f t="shared" si="12"/>
        <v>7726142.2351848558</v>
      </c>
      <c r="D92" s="68">
        <f t="shared" si="14"/>
        <v>15019620.50519933</v>
      </c>
      <c r="E92" s="88">
        <f t="shared" si="13"/>
        <v>22745762.740384184</v>
      </c>
      <c r="F92" s="4"/>
    </row>
    <row r="93" spans="1:6" ht="15.75">
      <c r="A93" s="65">
        <v>86</v>
      </c>
      <c r="B93" s="83">
        <f t="shared" si="11"/>
        <v>1661120580.5647407</v>
      </c>
      <c r="C93" s="82">
        <f t="shared" si="12"/>
        <v>7726142.2351848558</v>
      </c>
      <c r="D93" s="68">
        <f t="shared" si="14"/>
        <v>14950085.225082666</v>
      </c>
      <c r="E93" s="88">
        <f t="shared" si="13"/>
        <v>22676227.460267521</v>
      </c>
      <c r="F93" s="4"/>
    </row>
    <row r="94" spans="1:6" ht="15.75">
      <c r="A94" s="65">
        <v>87</v>
      </c>
      <c r="B94" s="83">
        <f t="shared" si="11"/>
        <v>1653394438.3295557</v>
      </c>
      <c r="C94" s="82">
        <f t="shared" si="12"/>
        <v>7726142.2351848558</v>
      </c>
      <c r="D94" s="68">
        <f t="shared" si="14"/>
        <v>14880549.944966001</v>
      </c>
      <c r="E94" s="88">
        <f t="shared" si="13"/>
        <v>22606692.180150859</v>
      </c>
      <c r="F94" s="4"/>
    </row>
    <row r="95" spans="1:6" ht="15.75">
      <c r="A95" s="65">
        <v>88</v>
      </c>
      <c r="B95" s="83">
        <f t="shared" si="11"/>
        <v>1645668296.0943708</v>
      </c>
      <c r="C95" s="82">
        <f t="shared" si="12"/>
        <v>7726142.2351848558</v>
      </c>
      <c r="D95" s="68">
        <f t="shared" si="14"/>
        <v>14811014.664849339</v>
      </c>
      <c r="E95" s="88">
        <f t="shared" si="13"/>
        <v>22537156.900034197</v>
      </c>
      <c r="F95" s="4"/>
    </row>
    <row r="96" spans="1:6" ht="15.75">
      <c r="A96" s="65">
        <v>89</v>
      </c>
      <c r="B96" s="83">
        <f t="shared" ref="B96:B159" si="15">B95-C95</f>
        <v>1637942153.8591859</v>
      </c>
      <c r="C96" s="82">
        <f t="shared" si="12"/>
        <v>7726142.2351848558</v>
      </c>
      <c r="D96" s="68">
        <f t="shared" si="14"/>
        <v>14741479.384732673</v>
      </c>
      <c r="E96" s="88">
        <f t="shared" si="13"/>
        <v>22467621.619917527</v>
      </c>
      <c r="F96" s="4"/>
    </row>
    <row r="97" spans="1:6" ht="15.75">
      <c r="A97" s="65">
        <v>90</v>
      </c>
      <c r="B97" s="83">
        <f t="shared" si="15"/>
        <v>1630216011.624001</v>
      </c>
      <c r="C97" s="82">
        <f t="shared" ref="C97:C160" si="16">$B$31/(B$1-23)</f>
        <v>7726142.2351848558</v>
      </c>
      <c r="D97" s="68">
        <f t="shared" si="14"/>
        <v>14671944.104616009</v>
      </c>
      <c r="E97" s="88">
        <f t="shared" si="13"/>
        <v>22398086.339800864</v>
      </c>
      <c r="F97" s="4"/>
    </row>
    <row r="98" spans="1:6" ht="15.75">
      <c r="A98" s="65">
        <v>91</v>
      </c>
      <c r="B98" s="83">
        <f t="shared" si="15"/>
        <v>1622489869.3888161</v>
      </c>
      <c r="C98" s="82">
        <f t="shared" si="16"/>
        <v>7726142.2351848558</v>
      </c>
      <c r="D98" s="68">
        <f t="shared" si="14"/>
        <v>14602408.824499344</v>
      </c>
      <c r="E98" s="88">
        <f t="shared" si="13"/>
        <v>22328551.059684202</v>
      </c>
      <c r="F98" s="4"/>
    </row>
    <row r="99" spans="1:6" ht="15.75">
      <c r="A99" s="65">
        <v>92</v>
      </c>
      <c r="B99" s="83">
        <f t="shared" si="15"/>
        <v>1614763727.1536312</v>
      </c>
      <c r="C99" s="82">
        <f t="shared" si="16"/>
        <v>7726142.2351848558</v>
      </c>
      <c r="D99" s="68">
        <f t="shared" si="14"/>
        <v>14532873.544382682</v>
      </c>
      <c r="E99" s="88">
        <f t="shared" si="13"/>
        <v>22259015.77956754</v>
      </c>
      <c r="F99" s="4"/>
    </row>
    <row r="100" spans="1:6" ht="15.75">
      <c r="A100" s="65">
        <v>93</v>
      </c>
      <c r="B100" s="83">
        <f t="shared" si="15"/>
        <v>1607037584.9184463</v>
      </c>
      <c r="C100" s="82">
        <f t="shared" si="16"/>
        <v>7726142.2351848558</v>
      </c>
      <c r="D100" s="68">
        <f t="shared" si="14"/>
        <v>14463338.264266016</v>
      </c>
      <c r="E100" s="88">
        <f t="shared" si="13"/>
        <v>22189480.49945087</v>
      </c>
      <c r="F100" s="4"/>
    </row>
    <row r="101" spans="1:6" ht="15.75">
      <c r="A101" s="65">
        <v>94</v>
      </c>
      <c r="B101" s="83">
        <f t="shared" si="15"/>
        <v>1599311442.6832614</v>
      </c>
      <c r="C101" s="82">
        <f t="shared" si="16"/>
        <v>7726142.2351848558</v>
      </c>
      <c r="D101" s="68">
        <f t="shared" si="14"/>
        <v>14393802.984149352</v>
      </c>
      <c r="E101" s="88">
        <f t="shared" si="13"/>
        <v>22119945.219334207</v>
      </c>
      <c r="F101" s="4"/>
    </row>
    <row r="102" spans="1:6" ht="15.75">
      <c r="A102" s="65">
        <v>95</v>
      </c>
      <c r="B102" s="83">
        <f t="shared" si="15"/>
        <v>1591585300.4480765</v>
      </c>
      <c r="C102" s="82">
        <f t="shared" si="16"/>
        <v>7726142.2351848558</v>
      </c>
      <c r="D102" s="68">
        <f t="shared" si="14"/>
        <v>14324267.704032689</v>
      </c>
      <c r="E102" s="88">
        <f t="shared" si="13"/>
        <v>22050409.939217545</v>
      </c>
      <c r="F102" s="4"/>
    </row>
    <row r="103" spans="1:6" ht="15.75">
      <c r="A103" s="65">
        <v>96</v>
      </c>
      <c r="B103" s="83">
        <f t="shared" si="15"/>
        <v>1583859158.2128916</v>
      </c>
      <c r="C103" s="82">
        <f t="shared" si="16"/>
        <v>7726142.2351848558</v>
      </c>
      <c r="D103" s="68">
        <f t="shared" si="14"/>
        <v>14254732.423916025</v>
      </c>
      <c r="E103" s="88">
        <f t="shared" si="13"/>
        <v>21980874.659100883</v>
      </c>
      <c r="F103" s="4"/>
    </row>
    <row r="104" spans="1:6" ht="15.75">
      <c r="A104" s="65">
        <v>97</v>
      </c>
      <c r="B104" s="83">
        <f t="shared" si="15"/>
        <v>1576133015.9777067</v>
      </c>
      <c r="C104" s="82">
        <f t="shared" si="16"/>
        <v>7726142.2351848558</v>
      </c>
      <c r="D104" s="68">
        <f t="shared" si="14"/>
        <v>14185197.143799359</v>
      </c>
      <c r="E104" s="88">
        <f t="shared" si="13"/>
        <v>21911339.378984213</v>
      </c>
      <c r="F104" s="4"/>
    </row>
    <row r="105" spans="1:6" ht="15.75">
      <c r="A105" s="65">
        <v>98</v>
      </c>
      <c r="B105" s="83">
        <f t="shared" si="15"/>
        <v>1568406873.7425218</v>
      </c>
      <c r="C105" s="82">
        <f t="shared" si="16"/>
        <v>7726142.2351848558</v>
      </c>
      <c r="D105" s="68">
        <f>IF(A105&lt;=$B$4,B105*$B$3/12,B105*$B$5/12)</f>
        <v>14115661.863682695</v>
      </c>
      <c r="E105" s="88">
        <f t="shared" si="13"/>
        <v>21841804.09886755</v>
      </c>
      <c r="F105" s="4"/>
    </row>
    <row r="106" spans="1:6" ht="15.75">
      <c r="A106" s="65">
        <v>99</v>
      </c>
      <c r="B106" s="83">
        <f t="shared" si="15"/>
        <v>1560680731.5073369</v>
      </c>
      <c r="C106" s="82">
        <f t="shared" si="16"/>
        <v>7726142.2351848558</v>
      </c>
      <c r="D106" s="68">
        <f t="shared" si="14"/>
        <v>14046126.583566032</v>
      </c>
      <c r="E106" s="88">
        <f t="shared" si="13"/>
        <v>21772268.818750888</v>
      </c>
      <c r="F106" s="4"/>
    </row>
    <row r="107" spans="1:6" ht="15.75">
      <c r="A107" s="65">
        <v>100</v>
      </c>
      <c r="B107" s="83">
        <f t="shared" si="15"/>
        <v>1552954589.2721519</v>
      </c>
      <c r="C107" s="82">
        <f t="shared" si="16"/>
        <v>7726142.2351848558</v>
      </c>
      <c r="D107" s="68">
        <f t="shared" si="14"/>
        <v>13976591.303449368</v>
      </c>
      <c r="E107" s="88">
        <f t="shared" si="13"/>
        <v>21702733.538634226</v>
      </c>
      <c r="F107" s="4"/>
    </row>
    <row r="108" spans="1:6" ht="15.75">
      <c r="A108" s="65">
        <v>101</v>
      </c>
      <c r="B108" s="83">
        <f t="shared" si="15"/>
        <v>1545228447.036967</v>
      </c>
      <c r="C108" s="82">
        <f t="shared" si="16"/>
        <v>7726142.2351848558</v>
      </c>
      <c r="D108" s="68">
        <f t="shared" si="14"/>
        <v>13907056.023332702</v>
      </c>
      <c r="E108" s="88">
        <f t="shared" si="13"/>
        <v>21633198.258517556</v>
      </c>
      <c r="F108" s="4"/>
    </row>
    <row r="109" spans="1:6" ht="15.75">
      <c r="A109" s="65">
        <v>102</v>
      </c>
      <c r="B109" s="83">
        <f t="shared" si="15"/>
        <v>1537502304.8017821</v>
      </c>
      <c r="C109" s="82">
        <f t="shared" si="16"/>
        <v>7726142.2351848558</v>
      </c>
      <c r="D109" s="68">
        <f t="shared" si="14"/>
        <v>13837520.74321604</v>
      </c>
      <c r="E109" s="88">
        <f t="shared" si="13"/>
        <v>21563662.978400894</v>
      </c>
      <c r="F109" s="4"/>
    </row>
    <row r="110" spans="1:6" ht="15.75">
      <c r="A110" s="65">
        <v>103</v>
      </c>
      <c r="B110" s="83">
        <f t="shared" si="15"/>
        <v>1529776162.5665972</v>
      </c>
      <c r="C110" s="82">
        <f t="shared" si="16"/>
        <v>7726142.2351848558</v>
      </c>
      <c r="D110" s="68">
        <f t="shared" si="14"/>
        <v>13767985.463099375</v>
      </c>
      <c r="E110" s="88">
        <f t="shared" si="13"/>
        <v>21494127.698284231</v>
      </c>
      <c r="F110" s="4"/>
    </row>
    <row r="111" spans="1:6" ht="15.75">
      <c r="A111" s="65">
        <v>104</v>
      </c>
      <c r="B111" s="83">
        <f t="shared" si="15"/>
        <v>1522050020.3314123</v>
      </c>
      <c r="C111" s="82">
        <f t="shared" si="16"/>
        <v>7726142.2351848558</v>
      </c>
      <c r="D111" s="68">
        <f t="shared" si="14"/>
        <v>13698450.182982711</v>
      </c>
      <c r="E111" s="88">
        <f t="shared" si="13"/>
        <v>21424592.418167569</v>
      </c>
      <c r="F111" s="4"/>
    </row>
    <row r="112" spans="1:6" ht="15.75">
      <c r="A112" s="65">
        <v>105</v>
      </c>
      <c r="B112" s="83">
        <f t="shared" si="15"/>
        <v>1514323878.0962274</v>
      </c>
      <c r="C112" s="82">
        <f t="shared" si="16"/>
        <v>7726142.2351848558</v>
      </c>
      <c r="D112" s="68">
        <f t="shared" si="14"/>
        <v>13628914.902866045</v>
      </c>
      <c r="E112" s="88">
        <f t="shared" si="13"/>
        <v>21355057.138050899</v>
      </c>
      <c r="F112" s="4"/>
    </row>
    <row r="113" spans="1:6" ht="15.75">
      <c r="A113" s="65">
        <v>106</v>
      </c>
      <c r="B113" s="83">
        <f t="shared" si="15"/>
        <v>1506597735.8610425</v>
      </c>
      <c r="C113" s="82">
        <f t="shared" si="16"/>
        <v>7726142.2351848558</v>
      </c>
      <c r="D113" s="68">
        <f t="shared" si="14"/>
        <v>13559379.622749383</v>
      </c>
      <c r="E113" s="88">
        <f t="shared" si="13"/>
        <v>21285521.857934237</v>
      </c>
      <c r="F113" s="4"/>
    </row>
    <row r="114" spans="1:6" ht="15.75">
      <c r="A114" s="65">
        <v>107</v>
      </c>
      <c r="B114" s="83">
        <f t="shared" si="15"/>
        <v>1498871593.6258576</v>
      </c>
      <c r="C114" s="82">
        <f t="shared" si="16"/>
        <v>7726142.2351848558</v>
      </c>
      <c r="D114" s="68">
        <f t="shared" si="14"/>
        <v>13489844.342632718</v>
      </c>
      <c r="E114" s="88">
        <f t="shared" si="13"/>
        <v>21215986.577817574</v>
      </c>
      <c r="F114" s="4"/>
    </row>
    <row r="115" spans="1:6" ht="15.75">
      <c r="A115" s="65">
        <v>108</v>
      </c>
      <c r="B115" s="83">
        <f t="shared" si="15"/>
        <v>1491145451.3906727</v>
      </c>
      <c r="C115" s="82">
        <f t="shared" si="16"/>
        <v>7726142.2351848558</v>
      </c>
      <c r="D115" s="68">
        <f t="shared" si="14"/>
        <v>13420309.062516054</v>
      </c>
      <c r="E115" s="88">
        <f t="shared" si="13"/>
        <v>21146451.297700912</v>
      </c>
      <c r="F115" s="4"/>
    </row>
    <row r="116" spans="1:6" ht="15.75">
      <c r="A116" s="65">
        <v>109</v>
      </c>
      <c r="B116" s="83">
        <f t="shared" si="15"/>
        <v>1483419309.1554878</v>
      </c>
      <c r="C116" s="82">
        <f t="shared" si="16"/>
        <v>7726142.2351848558</v>
      </c>
      <c r="D116" s="68">
        <f t="shared" si="14"/>
        <v>13350773.782399388</v>
      </c>
      <c r="E116" s="88">
        <f t="shared" si="13"/>
        <v>21076916.017584242</v>
      </c>
      <c r="F116" s="4"/>
    </row>
    <row r="117" spans="1:6" ht="15.75">
      <c r="A117" s="65">
        <v>110</v>
      </c>
      <c r="B117" s="83">
        <f t="shared" si="15"/>
        <v>1475693166.9203029</v>
      </c>
      <c r="C117" s="82">
        <f t="shared" si="16"/>
        <v>7726142.2351848558</v>
      </c>
      <c r="D117" s="68">
        <f t="shared" si="14"/>
        <v>13281238.502282726</v>
      </c>
      <c r="E117" s="88">
        <f t="shared" si="13"/>
        <v>21007380.73746758</v>
      </c>
      <c r="F117" s="4"/>
    </row>
    <row r="118" spans="1:6" ht="15.75">
      <c r="A118" s="65">
        <v>111</v>
      </c>
      <c r="B118" s="83">
        <f t="shared" si="15"/>
        <v>1467967024.685118</v>
      </c>
      <c r="C118" s="82">
        <f t="shared" si="16"/>
        <v>7726142.2351848558</v>
      </c>
      <c r="D118" s="68">
        <f t="shared" si="14"/>
        <v>13211703.222166061</v>
      </c>
      <c r="E118" s="88">
        <f t="shared" si="13"/>
        <v>20937845.457350917</v>
      </c>
      <c r="F118" s="4"/>
    </row>
    <row r="119" spans="1:6" ht="15.75">
      <c r="A119" s="65">
        <v>112</v>
      </c>
      <c r="B119" s="83">
        <f t="shared" si="15"/>
        <v>1460240882.4499331</v>
      </c>
      <c r="C119" s="82">
        <f t="shared" si="16"/>
        <v>7726142.2351848558</v>
      </c>
      <c r="D119" s="68">
        <f t="shared" si="14"/>
        <v>13142167.942049397</v>
      </c>
      <c r="E119" s="88">
        <f t="shared" si="13"/>
        <v>20868310.177234255</v>
      </c>
      <c r="F119" s="4"/>
    </row>
    <row r="120" spans="1:6" ht="15.75">
      <c r="A120" s="65">
        <v>113</v>
      </c>
      <c r="B120" s="83">
        <f t="shared" si="15"/>
        <v>1452514740.2147481</v>
      </c>
      <c r="C120" s="82">
        <f t="shared" si="16"/>
        <v>7726142.2351848558</v>
      </c>
      <c r="D120" s="68">
        <f t="shared" si="14"/>
        <v>13072632.661932735</v>
      </c>
      <c r="E120" s="88">
        <f t="shared" si="13"/>
        <v>20798774.897117592</v>
      </c>
      <c r="F120" s="4"/>
    </row>
    <row r="121" spans="1:6" ht="15.75">
      <c r="A121" s="65">
        <v>114</v>
      </c>
      <c r="B121" s="83">
        <f t="shared" si="15"/>
        <v>1444788597.9795632</v>
      </c>
      <c r="C121" s="82">
        <f t="shared" si="16"/>
        <v>7726142.2351848558</v>
      </c>
      <c r="D121" s="68">
        <f t="shared" si="14"/>
        <v>13003097.381816069</v>
      </c>
      <c r="E121" s="88">
        <f t="shared" si="13"/>
        <v>20729239.617000923</v>
      </c>
      <c r="F121" s="4"/>
    </row>
    <row r="122" spans="1:6" ht="15.75">
      <c r="A122" s="65">
        <v>115</v>
      </c>
      <c r="B122" s="83">
        <f t="shared" si="15"/>
        <v>1437062455.7443783</v>
      </c>
      <c r="C122" s="82">
        <f t="shared" si="16"/>
        <v>7726142.2351848558</v>
      </c>
      <c r="D122" s="68">
        <f t="shared" si="14"/>
        <v>12933562.101699404</v>
      </c>
      <c r="E122" s="88">
        <f t="shared" si="13"/>
        <v>20659704.33688426</v>
      </c>
      <c r="F122" s="4"/>
    </row>
    <row r="123" spans="1:6" ht="15.75">
      <c r="A123" s="65">
        <v>116</v>
      </c>
      <c r="B123" s="83">
        <f t="shared" si="15"/>
        <v>1429336313.5091934</v>
      </c>
      <c r="C123" s="82">
        <f t="shared" si="16"/>
        <v>7726142.2351848558</v>
      </c>
      <c r="D123" s="68">
        <f t="shared" si="14"/>
        <v>12864026.82158274</v>
      </c>
      <c r="E123" s="88">
        <f t="shared" si="13"/>
        <v>20590169.056767598</v>
      </c>
      <c r="F123" s="4"/>
    </row>
    <row r="124" spans="1:6" ht="15.75">
      <c r="A124" s="65">
        <v>117</v>
      </c>
      <c r="B124" s="83">
        <f t="shared" si="15"/>
        <v>1421610171.2740085</v>
      </c>
      <c r="C124" s="82">
        <f t="shared" si="16"/>
        <v>7726142.2351848558</v>
      </c>
      <c r="D124" s="68">
        <f t="shared" si="14"/>
        <v>12794491.541466078</v>
      </c>
      <c r="E124" s="88">
        <f t="shared" si="13"/>
        <v>20520633.776650935</v>
      </c>
      <c r="F124" s="4"/>
    </row>
    <row r="125" spans="1:6" ht="15.75">
      <c r="A125" s="65">
        <v>118</v>
      </c>
      <c r="B125" s="83">
        <f t="shared" si="15"/>
        <v>1413884029.0388236</v>
      </c>
      <c r="C125" s="82">
        <f t="shared" si="16"/>
        <v>7726142.2351848558</v>
      </c>
      <c r="D125" s="68">
        <f t="shared" si="14"/>
        <v>12724956.261349412</v>
      </c>
      <c r="E125" s="88">
        <f t="shared" si="13"/>
        <v>20451098.496534266</v>
      </c>
      <c r="F125" s="4"/>
    </row>
    <row r="126" spans="1:6" ht="15.75">
      <c r="A126" s="65">
        <v>119</v>
      </c>
      <c r="B126" s="83">
        <f t="shared" si="15"/>
        <v>1406157886.8036387</v>
      </c>
      <c r="C126" s="82">
        <f t="shared" si="16"/>
        <v>7726142.2351848558</v>
      </c>
      <c r="D126" s="68">
        <f t="shared" si="14"/>
        <v>12655420.981232747</v>
      </c>
      <c r="E126" s="88">
        <f t="shared" si="13"/>
        <v>20381563.216417603</v>
      </c>
      <c r="F126" s="4"/>
    </row>
    <row r="127" spans="1:6" ht="15.75">
      <c r="A127" s="65">
        <v>120</v>
      </c>
      <c r="B127" s="83">
        <f t="shared" si="15"/>
        <v>1398431744.5684538</v>
      </c>
      <c r="C127" s="82">
        <f t="shared" si="16"/>
        <v>7726142.2351848558</v>
      </c>
      <c r="D127" s="68">
        <f t="shared" si="14"/>
        <v>12585885.701116085</v>
      </c>
      <c r="E127" s="88">
        <f t="shared" si="13"/>
        <v>20312027.936300941</v>
      </c>
      <c r="F127" s="4"/>
    </row>
    <row r="128" spans="1:6" ht="15.75">
      <c r="A128" s="65">
        <v>121</v>
      </c>
      <c r="B128" s="83">
        <f t="shared" si="15"/>
        <v>1390705602.3332689</v>
      </c>
      <c r="C128" s="82">
        <f t="shared" si="16"/>
        <v>7726142.2351848558</v>
      </c>
      <c r="D128" s="68">
        <f t="shared" si="14"/>
        <v>12516350.420999421</v>
      </c>
      <c r="E128" s="88">
        <f t="shared" si="13"/>
        <v>20242492.656184278</v>
      </c>
      <c r="F128" s="4"/>
    </row>
    <row r="129" spans="1:6" ht="15.75">
      <c r="A129" s="65">
        <v>122</v>
      </c>
      <c r="B129" s="83">
        <f t="shared" si="15"/>
        <v>1382979460.098084</v>
      </c>
      <c r="C129" s="82">
        <f t="shared" si="16"/>
        <v>7726142.2351848558</v>
      </c>
      <c r="D129" s="68">
        <f t="shared" si="14"/>
        <v>12446815.140882755</v>
      </c>
      <c r="E129" s="88">
        <f t="shared" si="13"/>
        <v>20172957.376067609</v>
      </c>
      <c r="F129" s="4"/>
    </row>
    <row r="130" spans="1:6" ht="15.75">
      <c r="A130" s="65">
        <v>123</v>
      </c>
      <c r="B130" s="83">
        <f t="shared" si="15"/>
        <v>1375253317.8628991</v>
      </c>
      <c r="C130" s="82">
        <f t="shared" si="16"/>
        <v>7726142.2351848558</v>
      </c>
      <c r="D130" s="68">
        <f t="shared" si="14"/>
        <v>12377279.86076609</v>
      </c>
      <c r="E130" s="88">
        <f t="shared" si="13"/>
        <v>20103422.095950946</v>
      </c>
      <c r="F130" s="4"/>
    </row>
    <row r="131" spans="1:6" ht="15.75">
      <c r="A131" s="65">
        <v>124</v>
      </c>
      <c r="B131" s="83">
        <f t="shared" si="15"/>
        <v>1367527175.6277142</v>
      </c>
      <c r="C131" s="82">
        <f t="shared" si="16"/>
        <v>7726142.2351848558</v>
      </c>
      <c r="D131" s="68">
        <f t="shared" si="14"/>
        <v>12307744.580649428</v>
      </c>
      <c r="E131" s="88">
        <f t="shared" si="13"/>
        <v>20033886.815834284</v>
      </c>
      <c r="F131" s="4"/>
    </row>
    <row r="132" spans="1:6" ht="15.75">
      <c r="A132" s="65">
        <v>125</v>
      </c>
      <c r="B132" s="83">
        <f t="shared" si="15"/>
        <v>1359801033.3925292</v>
      </c>
      <c r="C132" s="82">
        <f t="shared" si="16"/>
        <v>7726142.2351848558</v>
      </c>
      <c r="D132" s="68">
        <f t="shared" si="14"/>
        <v>12238209.300532764</v>
      </c>
      <c r="E132" s="88">
        <f t="shared" si="13"/>
        <v>19964351.535717621</v>
      </c>
      <c r="F132" s="4"/>
    </row>
    <row r="133" spans="1:6" ht="15.75">
      <c r="A133" s="65">
        <v>126</v>
      </c>
      <c r="B133" s="83">
        <f t="shared" si="15"/>
        <v>1352074891.1573443</v>
      </c>
      <c r="C133" s="82">
        <f t="shared" si="16"/>
        <v>7726142.2351848558</v>
      </c>
      <c r="D133" s="68">
        <f t="shared" si="14"/>
        <v>12168674.020416098</v>
      </c>
      <c r="E133" s="88">
        <f t="shared" si="13"/>
        <v>19894816.255600952</v>
      </c>
      <c r="F133" s="4"/>
    </row>
    <row r="134" spans="1:6" ht="15.75">
      <c r="A134" s="65">
        <v>127</v>
      </c>
      <c r="B134" s="83">
        <f t="shared" si="15"/>
        <v>1344348748.9221594</v>
      </c>
      <c r="C134" s="82">
        <f t="shared" si="16"/>
        <v>7726142.2351848558</v>
      </c>
      <c r="D134" s="68">
        <f t="shared" si="14"/>
        <v>12099138.740299435</v>
      </c>
      <c r="E134" s="88">
        <f t="shared" si="13"/>
        <v>19825280.975484289</v>
      </c>
      <c r="F134" s="4"/>
    </row>
    <row r="135" spans="1:6" ht="15.75">
      <c r="A135" s="65">
        <v>128</v>
      </c>
      <c r="B135" s="83">
        <f t="shared" si="15"/>
        <v>1336622606.6869745</v>
      </c>
      <c r="C135" s="82">
        <f t="shared" si="16"/>
        <v>7726142.2351848558</v>
      </c>
      <c r="D135" s="68">
        <f t="shared" si="14"/>
        <v>12029603.460182771</v>
      </c>
      <c r="E135" s="88">
        <f t="shared" ref="E135:E198" si="17">SUM(C135+D135)</f>
        <v>19755745.695367627</v>
      </c>
      <c r="F135" s="4"/>
    </row>
    <row r="136" spans="1:6" ht="15.75">
      <c r="A136" s="65">
        <v>129</v>
      </c>
      <c r="B136" s="83">
        <f t="shared" si="15"/>
        <v>1328896464.4517896</v>
      </c>
      <c r="C136" s="82">
        <f t="shared" si="16"/>
        <v>7726142.2351848558</v>
      </c>
      <c r="D136" s="68">
        <f t="shared" si="14"/>
        <v>11960068.180066107</v>
      </c>
      <c r="E136" s="88">
        <f t="shared" si="17"/>
        <v>19686210.415250964</v>
      </c>
      <c r="F136" s="4"/>
    </row>
    <row r="137" spans="1:6" ht="15.75">
      <c r="A137" s="65">
        <v>130</v>
      </c>
      <c r="B137" s="83">
        <f t="shared" si="15"/>
        <v>1321170322.2166047</v>
      </c>
      <c r="C137" s="82">
        <f t="shared" si="16"/>
        <v>7726142.2351848558</v>
      </c>
      <c r="D137" s="68">
        <f t="shared" si="14"/>
        <v>11890532.899949441</v>
      </c>
      <c r="E137" s="88">
        <f t="shared" si="17"/>
        <v>19616675.135134295</v>
      </c>
      <c r="F137" s="4"/>
    </row>
    <row r="138" spans="1:6" ht="15.75">
      <c r="A138" s="65">
        <v>131</v>
      </c>
      <c r="B138" s="83">
        <f t="shared" si="15"/>
        <v>1313444179.9814198</v>
      </c>
      <c r="C138" s="82">
        <f t="shared" si="16"/>
        <v>7726142.2351848558</v>
      </c>
      <c r="D138" s="68">
        <f t="shared" si="14"/>
        <v>11820997.619832778</v>
      </c>
      <c r="E138" s="88">
        <f t="shared" si="17"/>
        <v>19547139.855017632</v>
      </c>
      <c r="F138" s="4"/>
    </row>
    <row r="139" spans="1:6" ht="15.75">
      <c r="A139" s="65">
        <v>132</v>
      </c>
      <c r="B139" s="83">
        <f t="shared" si="15"/>
        <v>1305718037.7462349</v>
      </c>
      <c r="C139" s="82">
        <f t="shared" si="16"/>
        <v>7726142.2351848558</v>
      </c>
      <c r="D139" s="68">
        <f t="shared" si="14"/>
        <v>11751462.339716114</v>
      </c>
      <c r="E139" s="88">
        <f t="shared" si="17"/>
        <v>19477604.57490097</v>
      </c>
      <c r="F139" s="4"/>
    </row>
    <row r="140" spans="1:6" ht="15.75">
      <c r="A140" s="65">
        <v>133</v>
      </c>
      <c r="B140" s="83">
        <f t="shared" si="15"/>
        <v>1297991895.51105</v>
      </c>
      <c r="C140" s="82">
        <f t="shared" si="16"/>
        <v>7726142.2351848558</v>
      </c>
      <c r="D140" s="68">
        <f t="shared" si="14"/>
        <v>11681927.05959945</v>
      </c>
      <c r="E140" s="88">
        <f t="shared" si="17"/>
        <v>19408069.294784307</v>
      </c>
      <c r="F140" s="4"/>
    </row>
    <row r="141" spans="1:6" ht="15.75">
      <c r="A141" s="65">
        <v>134</v>
      </c>
      <c r="B141" s="83">
        <f t="shared" si="15"/>
        <v>1290265753.2758651</v>
      </c>
      <c r="C141" s="82">
        <f t="shared" si="16"/>
        <v>7726142.2351848558</v>
      </c>
      <c r="D141" s="68">
        <f t="shared" si="14"/>
        <v>11612391.779482784</v>
      </c>
      <c r="E141" s="88">
        <f t="shared" si="17"/>
        <v>19338534.014667638</v>
      </c>
      <c r="F141" s="4"/>
    </row>
    <row r="142" spans="1:6" ht="15.75">
      <c r="A142" s="65">
        <v>135</v>
      </c>
      <c r="B142" s="83">
        <f t="shared" si="15"/>
        <v>1282539611.0406802</v>
      </c>
      <c r="C142" s="82">
        <f t="shared" si="16"/>
        <v>7726142.2351848558</v>
      </c>
      <c r="D142" s="68">
        <f t="shared" si="14"/>
        <v>11542856.499366121</v>
      </c>
      <c r="E142" s="88">
        <f t="shared" si="17"/>
        <v>19268998.734550975</v>
      </c>
      <c r="F142" s="4"/>
    </row>
    <row r="143" spans="1:6" ht="15.75">
      <c r="A143" s="65">
        <v>136</v>
      </c>
      <c r="B143" s="83">
        <f t="shared" si="15"/>
        <v>1274813468.8054953</v>
      </c>
      <c r="C143" s="82">
        <f t="shared" si="16"/>
        <v>7726142.2351848558</v>
      </c>
      <c r="D143" s="68">
        <f t="shared" si="14"/>
        <v>11473321.219249457</v>
      </c>
      <c r="E143" s="88">
        <f t="shared" si="17"/>
        <v>19199463.454434313</v>
      </c>
      <c r="F143" s="4"/>
    </row>
    <row r="144" spans="1:6" ht="15.75">
      <c r="A144" s="65">
        <v>137</v>
      </c>
      <c r="B144" s="83">
        <f t="shared" si="15"/>
        <v>1267087326.5703104</v>
      </c>
      <c r="C144" s="82">
        <f t="shared" si="16"/>
        <v>7726142.2351848558</v>
      </c>
      <c r="D144" s="68">
        <f t="shared" si="14"/>
        <v>11403785.939132793</v>
      </c>
      <c r="E144" s="88">
        <f t="shared" si="17"/>
        <v>19129928.17431765</v>
      </c>
      <c r="F144" s="4"/>
    </row>
    <row r="145" spans="1:6" ht="15.75">
      <c r="A145" s="65">
        <v>138</v>
      </c>
      <c r="B145" s="83">
        <f t="shared" si="15"/>
        <v>1259361184.3351254</v>
      </c>
      <c r="C145" s="82">
        <f t="shared" si="16"/>
        <v>7726142.2351848558</v>
      </c>
      <c r="D145" s="68">
        <f t="shared" si="14"/>
        <v>11334250.65901613</v>
      </c>
      <c r="E145" s="88">
        <f t="shared" si="17"/>
        <v>19060392.894200988</v>
      </c>
      <c r="F145" s="4"/>
    </row>
    <row r="146" spans="1:6" ht="15.75">
      <c r="A146" s="65">
        <v>139</v>
      </c>
      <c r="B146" s="83">
        <f t="shared" si="15"/>
        <v>1251635042.0999405</v>
      </c>
      <c r="C146" s="82">
        <f t="shared" si="16"/>
        <v>7726142.2351848558</v>
      </c>
      <c r="D146" s="68">
        <f t="shared" ref="D146:D209" si="18">IF(A146&lt;=$B$4,B146*$B$3/12,B146*$B$5/12)</f>
        <v>11264715.378899464</v>
      </c>
      <c r="E146" s="88">
        <f t="shared" si="17"/>
        <v>18990857.614084318</v>
      </c>
      <c r="F146" s="4"/>
    </row>
    <row r="147" spans="1:6" ht="15.75">
      <c r="A147" s="65">
        <v>140</v>
      </c>
      <c r="B147" s="83">
        <f t="shared" si="15"/>
        <v>1243908899.8647556</v>
      </c>
      <c r="C147" s="82">
        <f t="shared" si="16"/>
        <v>7726142.2351848558</v>
      </c>
      <c r="D147" s="68">
        <f t="shared" si="18"/>
        <v>11195180.0987828</v>
      </c>
      <c r="E147" s="88">
        <f t="shared" si="17"/>
        <v>18921322.333967656</v>
      </c>
      <c r="F147" s="4"/>
    </row>
    <row r="148" spans="1:6" ht="15.75">
      <c r="A148" s="65">
        <v>141</v>
      </c>
      <c r="B148" s="83">
        <f t="shared" si="15"/>
        <v>1236182757.6295707</v>
      </c>
      <c r="C148" s="82">
        <f t="shared" si="16"/>
        <v>7726142.2351848558</v>
      </c>
      <c r="D148" s="68">
        <f t="shared" si="18"/>
        <v>11125644.818666136</v>
      </c>
      <c r="E148" s="88">
        <f t="shared" si="17"/>
        <v>18851787.053850994</v>
      </c>
      <c r="F148" s="4"/>
    </row>
    <row r="149" spans="1:6" ht="15.75">
      <c r="A149" s="65">
        <v>142</v>
      </c>
      <c r="B149" s="83">
        <f t="shared" si="15"/>
        <v>1228456615.3943858</v>
      </c>
      <c r="C149" s="82">
        <f t="shared" si="16"/>
        <v>7726142.2351848558</v>
      </c>
      <c r="D149" s="68">
        <f t="shared" si="18"/>
        <v>11056109.538549472</v>
      </c>
      <c r="E149" s="88">
        <f t="shared" si="17"/>
        <v>18782251.773734327</v>
      </c>
      <c r="F149" s="4"/>
    </row>
    <row r="150" spans="1:6" ht="15.75">
      <c r="A150" s="65">
        <v>143</v>
      </c>
      <c r="B150" s="83">
        <f t="shared" si="15"/>
        <v>1220730473.1592009</v>
      </c>
      <c r="C150" s="82">
        <f t="shared" si="16"/>
        <v>7726142.2351848558</v>
      </c>
      <c r="D150" s="68">
        <f t="shared" si="18"/>
        <v>10986574.258432807</v>
      </c>
      <c r="E150" s="88">
        <f t="shared" si="17"/>
        <v>18712716.493617661</v>
      </c>
      <c r="F150" s="4"/>
    </row>
    <row r="151" spans="1:6" ht="15.75">
      <c r="A151" s="65">
        <v>144</v>
      </c>
      <c r="B151" s="83">
        <f t="shared" si="15"/>
        <v>1213004330.924016</v>
      </c>
      <c r="C151" s="82">
        <f t="shared" si="16"/>
        <v>7726142.2351848558</v>
      </c>
      <c r="D151" s="68">
        <f t="shared" si="18"/>
        <v>10917038.978316145</v>
      </c>
      <c r="E151" s="88">
        <f t="shared" si="17"/>
        <v>18643181.213500999</v>
      </c>
      <c r="F151" s="4"/>
    </row>
    <row r="152" spans="1:6" ht="15.75">
      <c r="A152" s="65">
        <v>145</v>
      </c>
      <c r="B152" s="83">
        <f t="shared" si="15"/>
        <v>1205278188.6888311</v>
      </c>
      <c r="C152" s="82">
        <f t="shared" si="16"/>
        <v>7726142.2351848558</v>
      </c>
      <c r="D152" s="68">
        <f t="shared" si="18"/>
        <v>10847503.698199479</v>
      </c>
      <c r="E152" s="88">
        <f t="shared" si="17"/>
        <v>18573645.933384337</v>
      </c>
      <c r="F152" s="4"/>
    </row>
    <row r="153" spans="1:6" ht="15.75">
      <c r="A153" s="65">
        <v>146</v>
      </c>
      <c r="B153" s="83">
        <f t="shared" si="15"/>
        <v>1197552046.4536462</v>
      </c>
      <c r="C153" s="82">
        <f t="shared" si="16"/>
        <v>7726142.2351848558</v>
      </c>
      <c r="D153" s="68">
        <f t="shared" si="18"/>
        <v>10777968.418082817</v>
      </c>
      <c r="E153" s="88">
        <f t="shared" si="17"/>
        <v>18504110.653267674</v>
      </c>
      <c r="F153" s="4"/>
    </row>
    <row r="154" spans="1:6" ht="15.75">
      <c r="A154" s="65">
        <v>147</v>
      </c>
      <c r="B154" s="83">
        <f t="shared" si="15"/>
        <v>1189825904.2184613</v>
      </c>
      <c r="C154" s="82">
        <f t="shared" si="16"/>
        <v>7726142.2351848558</v>
      </c>
      <c r="D154" s="68">
        <f t="shared" si="18"/>
        <v>10708433.13796615</v>
      </c>
      <c r="E154" s="88">
        <f t="shared" si="17"/>
        <v>18434575.373151004</v>
      </c>
      <c r="F154" s="4"/>
    </row>
    <row r="155" spans="1:6" ht="15.75">
      <c r="A155" s="65">
        <v>148</v>
      </c>
      <c r="B155" s="83">
        <f t="shared" si="15"/>
        <v>1182099761.9832764</v>
      </c>
      <c r="C155" s="82">
        <f t="shared" si="16"/>
        <v>7726142.2351848558</v>
      </c>
      <c r="D155" s="68">
        <f t="shared" si="18"/>
        <v>10638897.857849488</v>
      </c>
      <c r="E155" s="88">
        <f t="shared" si="17"/>
        <v>18365040.093034342</v>
      </c>
      <c r="F155" s="4"/>
    </row>
    <row r="156" spans="1:6" ht="15.75">
      <c r="A156" s="65">
        <v>149</v>
      </c>
      <c r="B156" s="83">
        <f t="shared" si="15"/>
        <v>1174373619.7480915</v>
      </c>
      <c r="C156" s="82">
        <f t="shared" si="16"/>
        <v>7726142.2351848558</v>
      </c>
      <c r="D156" s="68">
        <f t="shared" si="18"/>
        <v>10569362.577732822</v>
      </c>
      <c r="E156" s="88">
        <f t="shared" si="17"/>
        <v>18295504.81291768</v>
      </c>
      <c r="F156" s="4"/>
    </row>
    <row r="157" spans="1:6" ht="15.75">
      <c r="A157" s="65">
        <v>150</v>
      </c>
      <c r="B157" s="83">
        <f t="shared" si="15"/>
        <v>1166647477.5129066</v>
      </c>
      <c r="C157" s="82">
        <f t="shared" si="16"/>
        <v>7726142.2351848558</v>
      </c>
      <c r="D157" s="68">
        <f t="shared" si="18"/>
        <v>10499827.29761616</v>
      </c>
      <c r="E157" s="88">
        <f t="shared" si="17"/>
        <v>18225969.532801017</v>
      </c>
      <c r="F157" s="4"/>
    </row>
    <row r="158" spans="1:6" ht="15.75">
      <c r="A158" s="65">
        <v>151</v>
      </c>
      <c r="B158" s="83">
        <f t="shared" si="15"/>
        <v>1158921335.2777216</v>
      </c>
      <c r="C158" s="82">
        <f t="shared" si="16"/>
        <v>7726142.2351848558</v>
      </c>
      <c r="D158" s="68">
        <f t="shared" si="18"/>
        <v>10430292.017499493</v>
      </c>
      <c r="E158" s="88">
        <f t="shared" si="17"/>
        <v>18156434.252684347</v>
      </c>
      <c r="F158" s="4"/>
    </row>
    <row r="159" spans="1:6" ht="15.75">
      <c r="A159" s="65">
        <v>152</v>
      </c>
      <c r="B159" s="83">
        <f t="shared" si="15"/>
        <v>1151195193.0425367</v>
      </c>
      <c r="C159" s="82">
        <f t="shared" si="16"/>
        <v>7726142.2351848558</v>
      </c>
      <c r="D159" s="68">
        <f t="shared" si="18"/>
        <v>10360756.737382831</v>
      </c>
      <c r="E159" s="88">
        <f t="shared" si="17"/>
        <v>18086898.972567685</v>
      </c>
      <c r="F159" s="4"/>
    </row>
    <row r="160" spans="1:6" ht="15.75">
      <c r="A160" s="65">
        <v>153</v>
      </c>
      <c r="B160" s="83">
        <f t="shared" ref="B160:B223" si="19">B159-C159</f>
        <v>1143469050.8073518</v>
      </c>
      <c r="C160" s="82">
        <f t="shared" si="16"/>
        <v>7726142.2351848558</v>
      </c>
      <c r="D160" s="68">
        <f t="shared" si="18"/>
        <v>10291221.457266167</v>
      </c>
      <c r="E160" s="88">
        <f t="shared" si="17"/>
        <v>18017363.692451023</v>
      </c>
      <c r="F160" s="4"/>
    </row>
    <row r="161" spans="1:6" ht="15.75">
      <c r="A161" s="65">
        <v>154</v>
      </c>
      <c r="B161" s="83">
        <f t="shared" si="19"/>
        <v>1135742908.5721669</v>
      </c>
      <c r="C161" s="82">
        <f t="shared" ref="C161:C224" si="20">$B$31/(B$1-23)</f>
        <v>7726142.2351848558</v>
      </c>
      <c r="D161" s="68">
        <f t="shared" si="18"/>
        <v>10221686.177149503</v>
      </c>
      <c r="E161" s="88">
        <f t="shared" si="17"/>
        <v>17947828.41233436</v>
      </c>
      <c r="F161" s="4"/>
    </row>
    <row r="162" spans="1:6" ht="15.75">
      <c r="A162" s="65">
        <v>155</v>
      </c>
      <c r="B162" s="83">
        <f t="shared" si="19"/>
        <v>1128016766.336982</v>
      </c>
      <c r="C162" s="82">
        <f t="shared" si="20"/>
        <v>7726142.2351848558</v>
      </c>
      <c r="D162" s="68">
        <f t="shared" si="18"/>
        <v>10152150.897032838</v>
      </c>
      <c r="E162" s="88">
        <f t="shared" si="17"/>
        <v>17878293.132217694</v>
      </c>
      <c r="F162" s="4"/>
    </row>
    <row r="163" spans="1:6" ht="15.75">
      <c r="A163" s="65">
        <v>156</v>
      </c>
      <c r="B163" s="83">
        <f t="shared" si="19"/>
        <v>1120290624.1017971</v>
      </c>
      <c r="C163" s="82">
        <f t="shared" si="20"/>
        <v>7726142.2351848558</v>
      </c>
      <c r="D163" s="68">
        <f t="shared" si="18"/>
        <v>10082615.616916174</v>
      </c>
      <c r="E163" s="88">
        <f t="shared" si="17"/>
        <v>17808757.852101028</v>
      </c>
      <c r="F163" s="4"/>
    </row>
    <row r="164" spans="1:6" ht="15.75">
      <c r="A164" s="65">
        <v>157</v>
      </c>
      <c r="B164" s="83">
        <f t="shared" si="19"/>
        <v>1112564481.8666122</v>
      </c>
      <c r="C164" s="82">
        <f t="shared" si="20"/>
        <v>7726142.2351848558</v>
      </c>
      <c r="D164" s="68">
        <f t="shared" si="18"/>
        <v>10013080.33679951</v>
      </c>
      <c r="E164" s="88">
        <f t="shared" si="17"/>
        <v>17739222.571984366</v>
      </c>
      <c r="F164" s="4"/>
    </row>
    <row r="165" spans="1:6" ht="15.75">
      <c r="A165" s="65">
        <v>158</v>
      </c>
      <c r="B165" s="83">
        <f t="shared" si="19"/>
        <v>1104838339.6314273</v>
      </c>
      <c r="C165" s="82">
        <f t="shared" si="20"/>
        <v>7726142.2351848558</v>
      </c>
      <c r="D165" s="68">
        <f t="shared" si="18"/>
        <v>9943545.0566828456</v>
      </c>
      <c r="E165" s="88">
        <f t="shared" si="17"/>
        <v>17669687.291867703</v>
      </c>
      <c r="F165" s="4"/>
    </row>
    <row r="166" spans="1:6" ht="15.75">
      <c r="A166" s="65">
        <v>159</v>
      </c>
      <c r="B166" s="83">
        <f t="shared" si="19"/>
        <v>1097112197.3962424</v>
      </c>
      <c r="C166" s="82">
        <f t="shared" si="20"/>
        <v>7726142.2351848558</v>
      </c>
      <c r="D166" s="68">
        <f t="shared" si="18"/>
        <v>9874009.7765661813</v>
      </c>
      <c r="E166" s="88">
        <f t="shared" si="17"/>
        <v>17600152.011751037</v>
      </c>
      <c r="F166" s="4"/>
    </row>
    <row r="167" spans="1:6" ht="15.75">
      <c r="A167" s="65">
        <v>160</v>
      </c>
      <c r="B167" s="83">
        <f t="shared" si="19"/>
        <v>1089386055.1610575</v>
      </c>
      <c r="C167" s="82">
        <f t="shared" si="20"/>
        <v>7726142.2351848558</v>
      </c>
      <c r="D167" s="68">
        <f t="shared" si="18"/>
        <v>9804474.4964495171</v>
      </c>
      <c r="E167" s="88">
        <f t="shared" si="17"/>
        <v>17530616.731634371</v>
      </c>
      <c r="F167" s="4"/>
    </row>
    <row r="168" spans="1:6" ht="15.75">
      <c r="A168" s="65">
        <v>161</v>
      </c>
      <c r="B168" s="83">
        <f t="shared" si="19"/>
        <v>1081659912.9258726</v>
      </c>
      <c r="C168" s="82">
        <f t="shared" si="20"/>
        <v>7726142.2351848558</v>
      </c>
      <c r="D168" s="68">
        <f t="shared" si="18"/>
        <v>9734939.2163328528</v>
      </c>
      <c r="E168" s="88">
        <f t="shared" si="17"/>
        <v>17461081.451517709</v>
      </c>
      <c r="F168" s="4"/>
    </row>
    <row r="169" spans="1:6" ht="15.75">
      <c r="A169" s="65">
        <v>162</v>
      </c>
      <c r="B169" s="83">
        <f t="shared" si="19"/>
        <v>1073933770.6906877</v>
      </c>
      <c r="C169" s="82">
        <f t="shared" si="20"/>
        <v>7726142.2351848558</v>
      </c>
      <c r="D169" s="68">
        <f t="shared" si="18"/>
        <v>9665403.9362161886</v>
      </c>
      <c r="E169" s="88">
        <f t="shared" si="17"/>
        <v>17391546.171401046</v>
      </c>
      <c r="F169" s="4"/>
    </row>
    <row r="170" spans="1:6" ht="15.75">
      <c r="A170" s="65">
        <v>163</v>
      </c>
      <c r="B170" s="83">
        <f t="shared" si="19"/>
        <v>1066207628.4555027</v>
      </c>
      <c r="C170" s="82">
        <f t="shared" si="20"/>
        <v>7726142.2351848558</v>
      </c>
      <c r="D170" s="68">
        <f t="shared" si="18"/>
        <v>9595868.6560995243</v>
      </c>
      <c r="E170" s="88">
        <f t="shared" si="17"/>
        <v>17322010.89128438</v>
      </c>
      <c r="F170" s="4"/>
    </row>
    <row r="171" spans="1:6" ht="15.75">
      <c r="A171" s="65">
        <v>164</v>
      </c>
      <c r="B171" s="83">
        <f t="shared" si="19"/>
        <v>1058481486.2203178</v>
      </c>
      <c r="C171" s="82">
        <f t="shared" si="20"/>
        <v>7726142.2351848558</v>
      </c>
      <c r="D171" s="68">
        <f t="shared" si="18"/>
        <v>9526333.3759828601</v>
      </c>
      <c r="E171" s="88">
        <f t="shared" si="17"/>
        <v>17252475.611167714</v>
      </c>
      <c r="F171" s="4"/>
    </row>
    <row r="172" spans="1:6" ht="15.75">
      <c r="A172" s="65">
        <v>165</v>
      </c>
      <c r="B172" s="83">
        <f t="shared" si="19"/>
        <v>1050755343.9851329</v>
      </c>
      <c r="C172" s="82">
        <f t="shared" si="20"/>
        <v>7726142.2351848558</v>
      </c>
      <c r="D172" s="68">
        <f t="shared" si="18"/>
        <v>9456798.0958661959</v>
      </c>
      <c r="E172" s="88">
        <f t="shared" si="17"/>
        <v>17182940.331051052</v>
      </c>
      <c r="F172" s="4"/>
    </row>
    <row r="173" spans="1:6" ht="15.75">
      <c r="A173" s="65">
        <v>166</v>
      </c>
      <c r="B173" s="83">
        <f t="shared" si="19"/>
        <v>1043029201.749948</v>
      </c>
      <c r="C173" s="82">
        <f t="shared" si="20"/>
        <v>7726142.2351848558</v>
      </c>
      <c r="D173" s="68">
        <f t="shared" si="18"/>
        <v>9387262.8157495316</v>
      </c>
      <c r="E173" s="88">
        <f t="shared" si="17"/>
        <v>17113405.050934389</v>
      </c>
      <c r="F173" s="4"/>
    </row>
    <row r="174" spans="1:6" ht="15.75">
      <c r="A174" s="65">
        <v>167</v>
      </c>
      <c r="B174" s="83">
        <f t="shared" si="19"/>
        <v>1035303059.5147631</v>
      </c>
      <c r="C174" s="82">
        <f t="shared" si="20"/>
        <v>7726142.2351848558</v>
      </c>
      <c r="D174" s="68">
        <f t="shared" si="18"/>
        <v>9317727.5356328674</v>
      </c>
      <c r="E174" s="88">
        <f t="shared" si="17"/>
        <v>17043869.770817723</v>
      </c>
      <c r="F174" s="4"/>
    </row>
    <row r="175" spans="1:6" ht="15.75">
      <c r="A175" s="65">
        <v>168</v>
      </c>
      <c r="B175" s="83">
        <f t="shared" si="19"/>
        <v>1027576917.2795782</v>
      </c>
      <c r="C175" s="82">
        <f t="shared" si="20"/>
        <v>7726142.2351848558</v>
      </c>
      <c r="D175" s="68">
        <f t="shared" si="18"/>
        <v>9248192.2555162031</v>
      </c>
      <c r="E175" s="88">
        <f t="shared" si="17"/>
        <v>16974334.490701057</v>
      </c>
      <c r="F175" s="4"/>
    </row>
    <row r="176" spans="1:6" ht="15.75">
      <c r="A176" s="65">
        <v>169</v>
      </c>
      <c r="B176" s="83">
        <f t="shared" si="19"/>
        <v>1019850775.0443933</v>
      </c>
      <c r="C176" s="82">
        <f t="shared" si="20"/>
        <v>7726142.2351848558</v>
      </c>
      <c r="D176" s="68">
        <f t="shared" si="18"/>
        <v>9178656.9753995407</v>
      </c>
      <c r="E176" s="88">
        <f t="shared" si="17"/>
        <v>16904799.210584395</v>
      </c>
      <c r="F176" s="4"/>
    </row>
    <row r="177" spans="1:6" ht="15.75">
      <c r="A177" s="65">
        <v>170</v>
      </c>
      <c r="B177" s="83">
        <f t="shared" si="19"/>
        <v>1012124632.8092084</v>
      </c>
      <c r="C177" s="82">
        <f t="shared" si="20"/>
        <v>7726142.2351848558</v>
      </c>
      <c r="D177" s="68">
        <f t="shared" si="18"/>
        <v>9109121.6952828746</v>
      </c>
      <c r="E177" s="88">
        <f t="shared" si="17"/>
        <v>16835263.930467732</v>
      </c>
      <c r="F177" s="4"/>
    </row>
    <row r="178" spans="1:6" ht="15.75">
      <c r="A178" s="65">
        <v>171</v>
      </c>
      <c r="B178" s="83">
        <f t="shared" si="19"/>
        <v>1004398490.5740235</v>
      </c>
      <c r="C178" s="82">
        <f t="shared" si="20"/>
        <v>7726142.2351848558</v>
      </c>
      <c r="D178" s="68">
        <f t="shared" si="18"/>
        <v>9039586.4151662122</v>
      </c>
      <c r="E178" s="88">
        <f t="shared" si="17"/>
        <v>16765728.650351068</v>
      </c>
      <c r="F178" s="4"/>
    </row>
    <row r="179" spans="1:6" ht="15.75">
      <c r="A179" s="65">
        <v>172</v>
      </c>
      <c r="B179" s="83">
        <f t="shared" si="19"/>
        <v>996672348.33883858</v>
      </c>
      <c r="C179" s="82">
        <f t="shared" si="20"/>
        <v>7726142.2351848558</v>
      </c>
      <c r="D179" s="68">
        <f t="shared" si="18"/>
        <v>8970051.1350495461</v>
      </c>
      <c r="E179" s="88">
        <f t="shared" si="17"/>
        <v>16696193.370234402</v>
      </c>
      <c r="F179" s="4"/>
    </row>
    <row r="180" spans="1:6" ht="15.75">
      <c r="A180" s="65">
        <v>173</v>
      </c>
      <c r="B180" s="83">
        <f t="shared" si="19"/>
        <v>988946206.10365367</v>
      </c>
      <c r="C180" s="82">
        <f t="shared" si="20"/>
        <v>7726142.2351848558</v>
      </c>
      <c r="D180" s="68">
        <f t="shared" si="18"/>
        <v>8900515.8549328838</v>
      </c>
      <c r="E180" s="88">
        <f t="shared" si="17"/>
        <v>16626658.09011774</v>
      </c>
      <c r="F180" s="4"/>
    </row>
    <row r="181" spans="1:6" ht="15.75">
      <c r="A181" s="65">
        <v>174</v>
      </c>
      <c r="B181" s="83">
        <f t="shared" si="19"/>
        <v>981220063.86846876</v>
      </c>
      <c r="C181" s="82">
        <f t="shared" si="20"/>
        <v>7726142.2351848558</v>
      </c>
      <c r="D181" s="68">
        <f t="shared" si="18"/>
        <v>8830980.5748162176</v>
      </c>
      <c r="E181" s="88">
        <f t="shared" si="17"/>
        <v>16557122.810001073</v>
      </c>
      <c r="F181" s="4"/>
    </row>
    <row r="182" spans="1:6" ht="15.75">
      <c r="A182" s="65">
        <v>175</v>
      </c>
      <c r="B182" s="83">
        <f t="shared" si="19"/>
        <v>973493921.63328385</v>
      </c>
      <c r="C182" s="82">
        <f t="shared" si="20"/>
        <v>7726142.2351848558</v>
      </c>
      <c r="D182" s="68">
        <f t="shared" si="18"/>
        <v>8761445.2946995553</v>
      </c>
      <c r="E182" s="88">
        <f t="shared" si="17"/>
        <v>16487587.529884411</v>
      </c>
      <c r="F182" s="4"/>
    </row>
    <row r="183" spans="1:6" ht="15.75">
      <c r="A183" s="65">
        <v>176</v>
      </c>
      <c r="B183" s="83">
        <f t="shared" si="19"/>
        <v>965767779.39809895</v>
      </c>
      <c r="C183" s="82">
        <f t="shared" si="20"/>
        <v>7726142.2351848558</v>
      </c>
      <c r="D183" s="68">
        <f t="shared" si="18"/>
        <v>8691910.014582891</v>
      </c>
      <c r="E183" s="88">
        <f t="shared" si="17"/>
        <v>16418052.249767747</v>
      </c>
      <c r="F183" s="4"/>
    </row>
    <row r="184" spans="1:6" ht="15.75">
      <c r="A184" s="65">
        <v>177</v>
      </c>
      <c r="B184" s="83">
        <f t="shared" si="19"/>
        <v>958041637.16291404</v>
      </c>
      <c r="C184" s="82">
        <f t="shared" si="20"/>
        <v>7726142.2351848558</v>
      </c>
      <c r="D184" s="68">
        <f t="shared" si="18"/>
        <v>8622374.7344662268</v>
      </c>
      <c r="E184" s="88">
        <f t="shared" si="17"/>
        <v>16348516.969651083</v>
      </c>
      <c r="F184" s="4"/>
    </row>
    <row r="185" spans="1:6" ht="15.75">
      <c r="A185" s="65">
        <v>178</v>
      </c>
      <c r="B185" s="83">
        <f t="shared" si="19"/>
        <v>950315494.92772913</v>
      </c>
      <c r="C185" s="82">
        <f t="shared" si="20"/>
        <v>7726142.2351848558</v>
      </c>
      <c r="D185" s="68">
        <f t="shared" si="18"/>
        <v>8552839.4543495625</v>
      </c>
      <c r="E185" s="88">
        <f t="shared" si="17"/>
        <v>16278981.689534418</v>
      </c>
      <c r="F185" s="4"/>
    </row>
    <row r="186" spans="1:6" ht="15.75">
      <c r="A186" s="65">
        <v>179</v>
      </c>
      <c r="B186" s="83">
        <f t="shared" si="19"/>
        <v>942589352.69254422</v>
      </c>
      <c r="C186" s="82">
        <f t="shared" si="20"/>
        <v>7726142.2351848558</v>
      </c>
      <c r="D186" s="68">
        <f t="shared" si="18"/>
        <v>8483304.1742328983</v>
      </c>
      <c r="E186" s="88">
        <f t="shared" si="17"/>
        <v>16209446.409417754</v>
      </c>
      <c r="F186" s="4"/>
    </row>
    <row r="187" spans="1:6" ht="15.75">
      <c r="A187" s="65">
        <v>180</v>
      </c>
      <c r="B187" s="83">
        <f t="shared" si="19"/>
        <v>934863210.45735931</v>
      </c>
      <c r="C187" s="82">
        <f t="shared" si="20"/>
        <v>7726142.2351848558</v>
      </c>
      <c r="D187" s="68">
        <f t="shared" si="18"/>
        <v>8413768.894116234</v>
      </c>
      <c r="E187" s="88">
        <f t="shared" si="17"/>
        <v>16139911.12930109</v>
      </c>
      <c r="F187" s="4"/>
    </row>
    <row r="188" spans="1:6" ht="15.75">
      <c r="A188" s="65">
        <v>181</v>
      </c>
      <c r="B188" s="83">
        <f t="shared" si="19"/>
        <v>927137068.22217441</v>
      </c>
      <c r="C188" s="82">
        <f t="shared" si="20"/>
        <v>7726142.2351848558</v>
      </c>
      <c r="D188" s="68">
        <f t="shared" si="18"/>
        <v>8344233.6139995689</v>
      </c>
      <c r="E188" s="88">
        <f t="shared" si="17"/>
        <v>16070375.849184424</v>
      </c>
      <c r="F188" s="4"/>
    </row>
    <row r="189" spans="1:6" ht="15.75">
      <c r="A189" s="65">
        <v>182</v>
      </c>
      <c r="B189" s="83">
        <f t="shared" si="19"/>
        <v>919410925.9869895</v>
      </c>
      <c r="C189" s="82">
        <f t="shared" si="20"/>
        <v>7726142.2351848558</v>
      </c>
      <c r="D189" s="68">
        <f t="shared" si="18"/>
        <v>8274698.3338829055</v>
      </c>
      <c r="E189" s="88">
        <f t="shared" si="17"/>
        <v>16000840.569067761</v>
      </c>
      <c r="F189" s="4"/>
    </row>
    <row r="190" spans="1:6" ht="15.75">
      <c r="A190" s="65">
        <v>183</v>
      </c>
      <c r="B190" s="83">
        <f t="shared" si="19"/>
        <v>911684783.75180459</v>
      </c>
      <c r="C190" s="82">
        <f t="shared" si="20"/>
        <v>7726142.2351848558</v>
      </c>
      <c r="D190" s="68">
        <f t="shared" si="18"/>
        <v>8205163.0537662404</v>
      </c>
      <c r="E190" s="88">
        <f t="shared" si="17"/>
        <v>15931305.288951095</v>
      </c>
      <c r="F190" s="4"/>
    </row>
    <row r="191" spans="1:6" ht="15.75">
      <c r="A191" s="65">
        <v>184</v>
      </c>
      <c r="B191" s="83">
        <f t="shared" si="19"/>
        <v>903958641.51661968</v>
      </c>
      <c r="C191" s="82">
        <f t="shared" si="20"/>
        <v>7726142.2351848558</v>
      </c>
      <c r="D191" s="68">
        <f t="shared" si="18"/>
        <v>8135627.7736495771</v>
      </c>
      <c r="E191" s="88">
        <f t="shared" si="17"/>
        <v>15861770.008834433</v>
      </c>
      <c r="F191" s="4"/>
    </row>
    <row r="192" spans="1:6" ht="15.75">
      <c r="A192" s="65">
        <v>185</v>
      </c>
      <c r="B192" s="83">
        <f t="shared" si="19"/>
        <v>896232499.28143477</v>
      </c>
      <c r="C192" s="82">
        <f t="shared" si="20"/>
        <v>7726142.2351848558</v>
      </c>
      <c r="D192" s="68">
        <f t="shared" si="18"/>
        <v>8066092.4935329137</v>
      </c>
      <c r="E192" s="88">
        <f t="shared" si="17"/>
        <v>15792234.72871777</v>
      </c>
      <c r="F192" s="4"/>
    </row>
    <row r="193" spans="1:6" ht="15.75">
      <c r="A193" s="65">
        <v>186</v>
      </c>
      <c r="B193" s="83">
        <f t="shared" si="19"/>
        <v>888506357.04624987</v>
      </c>
      <c r="C193" s="82">
        <f t="shared" si="20"/>
        <v>7726142.2351848558</v>
      </c>
      <c r="D193" s="68">
        <f t="shared" si="18"/>
        <v>7996557.2134162486</v>
      </c>
      <c r="E193" s="88">
        <f t="shared" si="17"/>
        <v>15722699.448601104</v>
      </c>
      <c r="F193" s="4"/>
    </row>
    <row r="194" spans="1:6" ht="15.75">
      <c r="A194" s="65">
        <v>187</v>
      </c>
      <c r="B194" s="83">
        <f t="shared" si="19"/>
        <v>880780214.81106496</v>
      </c>
      <c r="C194" s="82">
        <f t="shared" si="20"/>
        <v>7726142.2351848558</v>
      </c>
      <c r="D194" s="68">
        <f t="shared" si="18"/>
        <v>7927021.9332995852</v>
      </c>
      <c r="E194" s="88">
        <f t="shared" si="17"/>
        <v>15653164.168484442</v>
      </c>
      <c r="F194" s="4"/>
    </row>
    <row r="195" spans="1:6" ht="15.75">
      <c r="A195" s="65">
        <v>188</v>
      </c>
      <c r="B195" s="83">
        <f t="shared" si="19"/>
        <v>873054072.57588005</v>
      </c>
      <c r="C195" s="82">
        <f t="shared" si="20"/>
        <v>7726142.2351848558</v>
      </c>
      <c r="D195" s="68">
        <f t="shared" si="18"/>
        <v>7857486.6531829201</v>
      </c>
      <c r="E195" s="88">
        <f t="shared" si="17"/>
        <v>15583628.888367776</v>
      </c>
      <c r="F195" s="4"/>
    </row>
    <row r="196" spans="1:6" ht="15.75">
      <c r="A196" s="65">
        <v>189</v>
      </c>
      <c r="B196" s="83">
        <f t="shared" si="19"/>
        <v>865327930.34069514</v>
      </c>
      <c r="C196" s="82">
        <f t="shared" si="20"/>
        <v>7726142.2351848558</v>
      </c>
      <c r="D196" s="68">
        <f t="shared" si="18"/>
        <v>7787951.3730662568</v>
      </c>
      <c r="E196" s="88">
        <f t="shared" si="17"/>
        <v>15514093.608251113</v>
      </c>
      <c r="F196" s="4"/>
    </row>
    <row r="197" spans="1:6" ht="15.75">
      <c r="A197" s="65">
        <v>190</v>
      </c>
      <c r="B197" s="83">
        <f t="shared" si="19"/>
        <v>857601788.10551023</v>
      </c>
      <c r="C197" s="82">
        <f t="shared" si="20"/>
        <v>7726142.2351848558</v>
      </c>
      <c r="D197" s="68">
        <f t="shared" si="18"/>
        <v>7718416.0929495916</v>
      </c>
      <c r="E197" s="88">
        <f t="shared" si="17"/>
        <v>15444558.328134447</v>
      </c>
      <c r="F197" s="4"/>
    </row>
    <row r="198" spans="1:6" ht="15.75">
      <c r="A198" s="65">
        <v>191</v>
      </c>
      <c r="B198" s="83">
        <f t="shared" si="19"/>
        <v>849875645.87032533</v>
      </c>
      <c r="C198" s="82">
        <f t="shared" si="20"/>
        <v>7726142.2351848558</v>
      </c>
      <c r="D198" s="68">
        <f t="shared" si="18"/>
        <v>7648880.8128329283</v>
      </c>
      <c r="E198" s="88">
        <f t="shared" si="17"/>
        <v>15375023.048017785</v>
      </c>
      <c r="F198" s="4"/>
    </row>
    <row r="199" spans="1:6" ht="15.75">
      <c r="A199" s="65">
        <v>192</v>
      </c>
      <c r="B199" s="83">
        <f t="shared" si="19"/>
        <v>842149503.63514042</v>
      </c>
      <c r="C199" s="82">
        <f t="shared" si="20"/>
        <v>7726142.2351848558</v>
      </c>
      <c r="D199" s="68">
        <f t="shared" si="18"/>
        <v>7579345.5327162631</v>
      </c>
      <c r="E199" s="88">
        <f t="shared" ref="E199:E262" si="21">SUM(C199+D199)</f>
        <v>15305487.767901119</v>
      </c>
      <c r="F199" s="4"/>
    </row>
    <row r="200" spans="1:6" ht="15.75">
      <c r="A200" s="65">
        <v>193</v>
      </c>
      <c r="B200" s="83">
        <f t="shared" si="19"/>
        <v>834423361.39995551</v>
      </c>
      <c r="C200" s="82">
        <f t="shared" si="20"/>
        <v>7726142.2351848558</v>
      </c>
      <c r="D200" s="68">
        <f t="shared" si="18"/>
        <v>7509810.2525995998</v>
      </c>
      <c r="E200" s="88">
        <f t="shared" si="21"/>
        <v>15235952.487784456</v>
      </c>
      <c r="F200" s="4"/>
    </row>
    <row r="201" spans="1:6" ht="15.75">
      <c r="A201" s="65">
        <v>194</v>
      </c>
      <c r="B201" s="83">
        <f t="shared" si="19"/>
        <v>826697219.1647706</v>
      </c>
      <c r="C201" s="82">
        <f t="shared" si="20"/>
        <v>7726142.2351848558</v>
      </c>
      <c r="D201" s="68">
        <f t="shared" si="18"/>
        <v>7440274.9724829355</v>
      </c>
      <c r="E201" s="88">
        <f t="shared" si="21"/>
        <v>15166417.20766779</v>
      </c>
      <c r="F201" s="4"/>
    </row>
    <row r="202" spans="1:6" ht="15.75">
      <c r="A202" s="65">
        <v>195</v>
      </c>
      <c r="B202" s="83">
        <f t="shared" si="19"/>
        <v>818971076.9295857</v>
      </c>
      <c r="C202" s="82">
        <f t="shared" si="20"/>
        <v>7726142.2351848558</v>
      </c>
      <c r="D202" s="68">
        <f t="shared" si="18"/>
        <v>7370739.6923662713</v>
      </c>
      <c r="E202" s="88">
        <f t="shared" si="21"/>
        <v>15096881.927551128</v>
      </c>
      <c r="F202" s="4"/>
    </row>
    <row r="203" spans="1:6" ht="15.75">
      <c r="A203" s="65">
        <v>196</v>
      </c>
      <c r="B203" s="83">
        <f t="shared" si="19"/>
        <v>811244934.69440079</v>
      </c>
      <c r="C203" s="82">
        <f t="shared" si="20"/>
        <v>7726142.2351848558</v>
      </c>
      <c r="D203" s="68">
        <f t="shared" si="18"/>
        <v>7301204.412249607</v>
      </c>
      <c r="E203" s="88">
        <f t="shared" si="21"/>
        <v>15027346.647434462</v>
      </c>
      <c r="F203" s="4"/>
    </row>
    <row r="204" spans="1:6" ht="15.75">
      <c r="A204" s="65">
        <v>197</v>
      </c>
      <c r="B204" s="83">
        <f t="shared" si="19"/>
        <v>803518792.45921588</v>
      </c>
      <c r="C204" s="82">
        <f t="shared" si="20"/>
        <v>7726142.2351848558</v>
      </c>
      <c r="D204" s="68">
        <f t="shared" si="18"/>
        <v>7231669.1321329428</v>
      </c>
      <c r="E204" s="88">
        <f t="shared" si="21"/>
        <v>14957811.367317799</v>
      </c>
      <c r="F204" s="4"/>
    </row>
    <row r="205" spans="1:6" ht="15.75">
      <c r="A205" s="65">
        <v>198</v>
      </c>
      <c r="B205" s="83">
        <f t="shared" si="19"/>
        <v>795792650.22403097</v>
      </c>
      <c r="C205" s="82">
        <f t="shared" si="20"/>
        <v>7726142.2351848558</v>
      </c>
      <c r="D205" s="68">
        <f t="shared" si="18"/>
        <v>7162133.8520162785</v>
      </c>
      <c r="E205" s="88">
        <f t="shared" si="21"/>
        <v>14888276.087201133</v>
      </c>
      <c r="F205" s="4"/>
    </row>
    <row r="206" spans="1:6" ht="15.75">
      <c r="A206" s="65">
        <v>199</v>
      </c>
      <c r="B206" s="83">
        <f t="shared" si="19"/>
        <v>788066507.98884606</v>
      </c>
      <c r="C206" s="82">
        <f t="shared" si="20"/>
        <v>7726142.2351848558</v>
      </c>
      <c r="D206" s="68">
        <f t="shared" si="18"/>
        <v>7092598.5718996143</v>
      </c>
      <c r="E206" s="88">
        <f t="shared" si="21"/>
        <v>14818740.807084471</v>
      </c>
      <c r="F206" s="4"/>
    </row>
    <row r="207" spans="1:6" ht="15.75">
      <c r="A207" s="65">
        <v>200</v>
      </c>
      <c r="B207" s="83">
        <f t="shared" si="19"/>
        <v>780340365.75366116</v>
      </c>
      <c r="C207" s="82">
        <f t="shared" si="20"/>
        <v>7726142.2351848558</v>
      </c>
      <c r="D207" s="68">
        <f t="shared" si="18"/>
        <v>7023063.2917829501</v>
      </c>
      <c r="E207" s="88">
        <f t="shared" si="21"/>
        <v>14749205.526967805</v>
      </c>
      <c r="F207" s="4"/>
    </row>
    <row r="208" spans="1:6" ht="15.75">
      <c r="A208" s="65">
        <v>201</v>
      </c>
      <c r="B208" s="83">
        <f t="shared" si="19"/>
        <v>772614223.51847625</v>
      </c>
      <c r="C208" s="82">
        <f t="shared" si="20"/>
        <v>7726142.2351848558</v>
      </c>
      <c r="D208" s="68">
        <f t="shared" si="18"/>
        <v>6953528.0116662867</v>
      </c>
      <c r="E208" s="88">
        <f t="shared" si="21"/>
        <v>14679670.246851142</v>
      </c>
      <c r="F208" s="4"/>
    </row>
    <row r="209" spans="1:6" ht="15.75">
      <c r="A209" s="65">
        <v>202</v>
      </c>
      <c r="B209" s="83">
        <f t="shared" si="19"/>
        <v>764888081.28329134</v>
      </c>
      <c r="C209" s="82">
        <f t="shared" si="20"/>
        <v>7726142.2351848558</v>
      </c>
      <c r="D209" s="68">
        <f t="shared" si="18"/>
        <v>6883992.7315496216</v>
      </c>
      <c r="E209" s="88">
        <f t="shared" si="21"/>
        <v>14610134.966734476</v>
      </c>
      <c r="F209" s="4"/>
    </row>
    <row r="210" spans="1:6" ht="15.75">
      <c r="A210" s="65">
        <v>203</v>
      </c>
      <c r="B210" s="83">
        <f t="shared" si="19"/>
        <v>757161939.04810643</v>
      </c>
      <c r="C210" s="82">
        <f t="shared" si="20"/>
        <v>7726142.2351848558</v>
      </c>
      <c r="D210" s="68">
        <f t="shared" ref="D210:D273" si="22">IF(A210&lt;=$B$4,B210*$B$3/12,B210*$B$5/12)</f>
        <v>6814457.4514329582</v>
      </c>
      <c r="E210" s="88">
        <f t="shared" si="21"/>
        <v>14540599.686617814</v>
      </c>
      <c r="F210" s="4"/>
    </row>
    <row r="211" spans="1:6" ht="15.75">
      <c r="A211" s="65">
        <v>204</v>
      </c>
      <c r="B211" s="83">
        <f t="shared" si="19"/>
        <v>749435796.81292152</v>
      </c>
      <c r="C211" s="82">
        <f t="shared" si="20"/>
        <v>7726142.2351848558</v>
      </c>
      <c r="D211" s="68">
        <f t="shared" si="22"/>
        <v>6744922.1713162931</v>
      </c>
      <c r="E211" s="88">
        <f t="shared" si="21"/>
        <v>14471064.406501148</v>
      </c>
      <c r="F211" s="4"/>
    </row>
    <row r="212" spans="1:6" ht="15.75">
      <c r="A212" s="65">
        <v>205</v>
      </c>
      <c r="B212" s="83">
        <f t="shared" si="19"/>
        <v>741709654.57773662</v>
      </c>
      <c r="C212" s="82">
        <f t="shared" si="20"/>
        <v>7726142.2351848558</v>
      </c>
      <c r="D212" s="68">
        <f t="shared" si="22"/>
        <v>6675386.8911996298</v>
      </c>
      <c r="E212" s="88">
        <f t="shared" si="21"/>
        <v>14401529.126384486</v>
      </c>
      <c r="F212" s="4"/>
    </row>
    <row r="213" spans="1:6" ht="15.75">
      <c r="A213" s="65">
        <v>206</v>
      </c>
      <c r="B213" s="83">
        <f t="shared" si="19"/>
        <v>733983512.34255171</v>
      </c>
      <c r="C213" s="82">
        <f t="shared" si="20"/>
        <v>7726142.2351848558</v>
      </c>
      <c r="D213" s="68">
        <f t="shared" si="22"/>
        <v>6605851.6110829646</v>
      </c>
      <c r="E213" s="88">
        <f t="shared" si="21"/>
        <v>14331993.846267819</v>
      </c>
      <c r="F213" s="4"/>
    </row>
    <row r="214" spans="1:6" ht="15.75">
      <c r="A214" s="65">
        <v>207</v>
      </c>
      <c r="B214" s="83">
        <f t="shared" si="19"/>
        <v>726257370.1073668</v>
      </c>
      <c r="C214" s="82">
        <f t="shared" si="20"/>
        <v>7726142.2351848558</v>
      </c>
      <c r="D214" s="68">
        <f t="shared" si="22"/>
        <v>6536316.3309663013</v>
      </c>
      <c r="E214" s="88">
        <f t="shared" si="21"/>
        <v>14262458.566151157</v>
      </c>
      <c r="F214" s="4"/>
    </row>
    <row r="215" spans="1:6" ht="15.75">
      <c r="A215" s="65">
        <v>208</v>
      </c>
      <c r="B215" s="83">
        <f t="shared" si="19"/>
        <v>718531227.87218189</v>
      </c>
      <c r="C215" s="82">
        <f t="shared" si="20"/>
        <v>7726142.2351848558</v>
      </c>
      <c r="D215" s="68">
        <f t="shared" si="22"/>
        <v>6466781.0508496361</v>
      </c>
      <c r="E215" s="88">
        <f t="shared" si="21"/>
        <v>14192923.286034491</v>
      </c>
      <c r="F215" s="4"/>
    </row>
    <row r="216" spans="1:6" ht="15.75">
      <c r="A216" s="65">
        <v>209</v>
      </c>
      <c r="B216" s="83">
        <f t="shared" si="19"/>
        <v>710805085.63699698</v>
      </c>
      <c r="C216" s="82">
        <f t="shared" si="20"/>
        <v>7726142.2351848558</v>
      </c>
      <c r="D216" s="68">
        <f t="shared" si="22"/>
        <v>6397245.7707329728</v>
      </c>
      <c r="E216" s="88">
        <f t="shared" si="21"/>
        <v>14123388.005917829</v>
      </c>
      <c r="F216" s="4"/>
    </row>
    <row r="217" spans="1:6" ht="15.75">
      <c r="A217" s="65">
        <v>210</v>
      </c>
      <c r="B217" s="83">
        <f t="shared" si="19"/>
        <v>703078943.40181208</v>
      </c>
      <c r="C217" s="82">
        <f t="shared" si="20"/>
        <v>7726142.2351848558</v>
      </c>
      <c r="D217" s="68">
        <f t="shared" si="22"/>
        <v>6327710.4906163095</v>
      </c>
      <c r="E217" s="88">
        <f t="shared" si="21"/>
        <v>14053852.725801166</v>
      </c>
      <c r="F217" s="4"/>
    </row>
    <row r="218" spans="1:6" ht="15.75">
      <c r="A218" s="65">
        <v>211</v>
      </c>
      <c r="B218" s="83">
        <f t="shared" si="19"/>
        <v>695352801.16662717</v>
      </c>
      <c r="C218" s="82">
        <f t="shared" si="20"/>
        <v>7726142.2351848558</v>
      </c>
      <c r="D218" s="68">
        <f t="shared" si="22"/>
        <v>6258175.2104996443</v>
      </c>
      <c r="E218" s="88">
        <f t="shared" si="21"/>
        <v>13984317.4456845</v>
      </c>
      <c r="F218" s="4"/>
    </row>
    <row r="219" spans="1:6" ht="15.75">
      <c r="A219" s="65">
        <v>212</v>
      </c>
      <c r="B219" s="83">
        <f t="shared" si="19"/>
        <v>687626658.93144226</v>
      </c>
      <c r="C219" s="82">
        <f t="shared" si="20"/>
        <v>7726142.2351848558</v>
      </c>
      <c r="D219" s="68">
        <f t="shared" si="22"/>
        <v>6188639.930382981</v>
      </c>
      <c r="E219" s="88">
        <f t="shared" si="21"/>
        <v>13914782.165567838</v>
      </c>
      <c r="F219" s="4"/>
    </row>
    <row r="220" spans="1:6" ht="15.75">
      <c r="A220" s="65">
        <v>213</v>
      </c>
      <c r="B220" s="83">
        <f t="shared" si="19"/>
        <v>679900516.69625735</v>
      </c>
      <c r="C220" s="82">
        <f t="shared" si="20"/>
        <v>7726142.2351848558</v>
      </c>
      <c r="D220" s="68">
        <f t="shared" si="22"/>
        <v>6119104.6502663158</v>
      </c>
      <c r="E220" s="88">
        <f t="shared" si="21"/>
        <v>13845246.885451172</v>
      </c>
      <c r="F220" s="4"/>
    </row>
    <row r="221" spans="1:6" ht="15.75">
      <c r="A221" s="65">
        <v>214</v>
      </c>
      <c r="B221" s="83">
        <f t="shared" si="19"/>
        <v>672174374.46107244</v>
      </c>
      <c r="C221" s="82">
        <f t="shared" si="20"/>
        <v>7726142.2351848558</v>
      </c>
      <c r="D221" s="68">
        <f t="shared" si="22"/>
        <v>6049569.3701496525</v>
      </c>
      <c r="E221" s="88">
        <f t="shared" si="21"/>
        <v>13775711.605334509</v>
      </c>
      <c r="F221" s="4"/>
    </row>
    <row r="222" spans="1:6" ht="15.75">
      <c r="A222" s="65">
        <v>215</v>
      </c>
      <c r="B222" s="83">
        <f t="shared" si="19"/>
        <v>664448232.22588754</v>
      </c>
      <c r="C222" s="82">
        <f t="shared" si="20"/>
        <v>7726142.2351848558</v>
      </c>
      <c r="D222" s="68">
        <f t="shared" si="22"/>
        <v>5980034.0900329873</v>
      </c>
      <c r="E222" s="88">
        <f t="shared" si="21"/>
        <v>13706176.325217843</v>
      </c>
      <c r="F222" s="4"/>
    </row>
    <row r="223" spans="1:6" ht="15.75">
      <c r="A223" s="65">
        <v>216</v>
      </c>
      <c r="B223" s="83">
        <f t="shared" si="19"/>
        <v>656722089.99070263</v>
      </c>
      <c r="C223" s="82">
        <f t="shared" si="20"/>
        <v>7726142.2351848558</v>
      </c>
      <c r="D223" s="68">
        <f t="shared" si="22"/>
        <v>5910498.809916324</v>
      </c>
      <c r="E223" s="88">
        <f t="shared" si="21"/>
        <v>13636641.045101181</v>
      </c>
      <c r="F223" s="4"/>
    </row>
    <row r="224" spans="1:6" ht="15.75">
      <c r="A224" s="65">
        <v>217</v>
      </c>
      <c r="B224" s="83">
        <f t="shared" ref="B224:B287" si="23">B223-C223</f>
        <v>648995947.75551772</v>
      </c>
      <c r="C224" s="82">
        <f t="shared" si="20"/>
        <v>7726142.2351848558</v>
      </c>
      <c r="D224" s="68">
        <f t="shared" si="22"/>
        <v>5840963.5297996588</v>
      </c>
      <c r="E224" s="88">
        <f t="shared" si="21"/>
        <v>13567105.764984515</v>
      </c>
      <c r="F224" s="4"/>
    </row>
    <row r="225" spans="1:6" ht="15.75">
      <c r="A225" s="65">
        <v>218</v>
      </c>
      <c r="B225" s="83">
        <f t="shared" si="23"/>
        <v>641269805.52033281</v>
      </c>
      <c r="C225" s="82">
        <f t="shared" ref="C225:C288" si="24">$B$31/(B$1-23)</f>
        <v>7726142.2351848558</v>
      </c>
      <c r="D225" s="68">
        <f t="shared" si="22"/>
        <v>5771428.2496829955</v>
      </c>
      <c r="E225" s="88">
        <f t="shared" si="21"/>
        <v>13497570.484867852</v>
      </c>
      <c r="F225" s="4"/>
    </row>
    <row r="226" spans="1:6" ht="15.75">
      <c r="A226" s="65">
        <v>219</v>
      </c>
      <c r="B226" s="83">
        <f t="shared" si="23"/>
        <v>633543663.28514791</v>
      </c>
      <c r="C226" s="82">
        <f t="shared" si="24"/>
        <v>7726142.2351848558</v>
      </c>
      <c r="D226" s="68">
        <f t="shared" si="22"/>
        <v>5701892.9695663312</v>
      </c>
      <c r="E226" s="88">
        <f t="shared" si="21"/>
        <v>13428035.204751186</v>
      </c>
      <c r="F226" s="4"/>
    </row>
    <row r="227" spans="1:6" ht="15.75">
      <c r="A227" s="65">
        <v>220</v>
      </c>
      <c r="B227" s="83">
        <f t="shared" si="23"/>
        <v>625817521.049963</v>
      </c>
      <c r="C227" s="82">
        <f t="shared" si="24"/>
        <v>7726142.2351848558</v>
      </c>
      <c r="D227" s="68">
        <f t="shared" si="22"/>
        <v>5632357.689449667</v>
      </c>
      <c r="E227" s="88">
        <f t="shared" si="21"/>
        <v>13358499.924634524</v>
      </c>
      <c r="F227" s="4"/>
    </row>
    <row r="228" spans="1:6" ht="15.75">
      <c r="A228" s="65">
        <v>221</v>
      </c>
      <c r="B228" s="83">
        <f t="shared" si="23"/>
        <v>618091378.81477809</v>
      </c>
      <c r="C228" s="82">
        <f t="shared" si="24"/>
        <v>7726142.2351848558</v>
      </c>
      <c r="D228" s="68">
        <f t="shared" si="22"/>
        <v>5562822.4093330028</v>
      </c>
      <c r="E228" s="88">
        <f t="shared" si="21"/>
        <v>13288964.644517858</v>
      </c>
      <c r="F228" s="4"/>
    </row>
    <row r="229" spans="1:6" ht="15.75">
      <c r="A229" s="65">
        <v>222</v>
      </c>
      <c r="B229" s="83">
        <f t="shared" si="23"/>
        <v>610365236.57959318</v>
      </c>
      <c r="C229" s="82">
        <f t="shared" si="24"/>
        <v>7726142.2351848558</v>
      </c>
      <c r="D229" s="68">
        <f t="shared" si="22"/>
        <v>5493287.1292163385</v>
      </c>
      <c r="E229" s="88">
        <f t="shared" si="21"/>
        <v>13219429.364401195</v>
      </c>
      <c r="F229" s="4"/>
    </row>
    <row r="230" spans="1:6" ht="15.75">
      <c r="A230" s="65">
        <v>223</v>
      </c>
      <c r="B230" s="83">
        <f t="shared" si="23"/>
        <v>602639094.34440827</v>
      </c>
      <c r="C230" s="82">
        <f t="shared" si="24"/>
        <v>7726142.2351848558</v>
      </c>
      <c r="D230" s="68">
        <f t="shared" si="22"/>
        <v>5423751.8490996743</v>
      </c>
      <c r="E230" s="88">
        <f t="shared" si="21"/>
        <v>13149894.084284529</v>
      </c>
      <c r="F230" s="4"/>
    </row>
    <row r="231" spans="1:6" ht="15.75">
      <c r="A231" s="65">
        <v>224</v>
      </c>
      <c r="B231" s="83">
        <f t="shared" si="23"/>
        <v>594912952.10922337</v>
      </c>
      <c r="C231" s="82">
        <f t="shared" si="24"/>
        <v>7726142.2351848558</v>
      </c>
      <c r="D231" s="68">
        <f t="shared" si="22"/>
        <v>5354216.56898301</v>
      </c>
      <c r="E231" s="88">
        <f t="shared" si="21"/>
        <v>13080358.804167867</v>
      </c>
      <c r="F231" s="4"/>
    </row>
    <row r="232" spans="1:6" ht="15.75">
      <c r="A232" s="65">
        <v>225</v>
      </c>
      <c r="B232" s="83">
        <f t="shared" si="23"/>
        <v>587186809.87403846</v>
      </c>
      <c r="C232" s="82">
        <f t="shared" si="24"/>
        <v>7726142.2351848558</v>
      </c>
      <c r="D232" s="68">
        <f t="shared" si="22"/>
        <v>5284681.2888663458</v>
      </c>
      <c r="E232" s="88">
        <f t="shared" si="21"/>
        <v>13010823.524051201</v>
      </c>
      <c r="F232" s="4"/>
    </row>
    <row r="233" spans="1:6" ht="15.75">
      <c r="A233" s="65">
        <v>226</v>
      </c>
      <c r="B233" s="83">
        <f t="shared" si="23"/>
        <v>579460667.63885355</v>
      </c>
      <c r="C233" s="82">
        <f t="shared" si="24"/>
        <v>7726142.2351848558</v>
      </c>
      <c r="D233" s="68">
        <f t="shared" si="22"/>
        <v>5215146.0087496815</v>
      </c>
      <c r="E233" s="88">
        <f t="shared" si="21"/>
        <v>12941288.243934538</v>
      </c>
      <c r="F233" s="4"/>
    </row>
    <row r="234" spans="1:6" ht="15.75">
      <c r="A234" s="65">
        <v>227</v>
      </c>
      <c r="B234" s="83">
        <f t="shared" si="23"/>
        <v>571734525.40366864</v>
      </c>
      <c r="C234" s="82">
        <f t="shared" si="24"/>
        <v>7726142.2351848558</v>
      </c>
      <c r="D234" s="68">
        <f t="shared" si="22"/>
        <v>5145610.7286330173</v>
      </c>
      <c r="E234" s="88">
        <f t="shared" si="21"/>
        <v>12871752.963817872</v>
      </c>
      <c r="F234" s="4"/>
    </row>
    <row r="235" spans="1:6" ht="15.75">
      <c r="A235" s="65">
        <v>228</v>
      </c>
      <c r="B235" s="83">
        <f t="shared" si="23"/>
        <v>564008383.16848373</v>
      </c>
      <c r="C235" s="82">
        <f t="shared" si="24"/>
        <v>7726142.2351848558</v>
      </c>
      <c r="D235" s="68">
        <f t="shared" si="22"/>
        <v>5076075.448516353</v>
      </c>
      <c r="E235" s="88">
        <f t="shared" si="21"/>
        <v>12802217.68370121</v>
      </c>
      <c r="F235" s="4"/>
    </row>
    <row r="236" spans="1:6" ht="15.75">
      <c r="A236" s="65">
        <v>229</v>
      </c>
      <c r="B236" s="83">
        <f t="shared" si="23"/>
        <v>556282240.93329883</v>
      </c>
      <c r="C236" s="82">
        <f t="shared" si="24"/>
        <v>7726142.2351848558</v>
      </c>
      <c r="D236" s="68">
        <f t="shared" si="22"/>
        <v>5006540.1683996888</v>
      </c>
      <c r="E236" s="88">
        <f t="shared" si="21"/>
        <v>12732682.403584544</v>
      </c>
      <c r="F236" s="4"/>
    </row>
    <row r="237" spans="1:6" ht="15.75">
      <c r="A237" s="65">
        <v>230</v>
      </c>
      <c r="B237" s="83">
        <f t="shared" si="23"/>
        <v>548556098.69811392</v>
      </c>
      <c r="C237" s="82">
        <f t="shared" si="24"/>
        <v>7726142.2351848558</v>
      </c>
      <c r="D237" s="68">
        <f t="shared" si="22"/>
        <v>4937004.8882830255</v>
      </c>
      <c r="E237" s="88">
        <f t="shared" si="21"/>
        <v>12663147.123467881</v>
      </c>
      <c r="F237" s="4"/>
    </row>
    <row r="238" spans="1:6" ht="15.75">
      <c r="A238" s="65">
        <v>231</v>
      </c>
      <c r="B238" s="83">
        <f t="shared" si="23"/>
        <v>540829956.46292901</v>
      </c>
      <c r="C238" s="82">
        <f t="shared" si="24"/>
        <v>7726142.2351848558</v>
      </c>
      <c r="D238" s="68">
        <f t="shared" si="22"/>
        <v>4867469.6081663612</v>
      </c>
      <c r="E238" s="88">
        <f t="shared" si="21"/>
        <v>12593611.843351217</v>
      </c>
      <c r="F238" s="4"/>
    </row>
    <row r="239" spans="1:6" ht="15.75">
      <c r="A239" s="65">
        <v>232</v>
      </c>
      <c r="B239" s="83">
        <f t="shared" si="23"/>
        <v>533103814.22774416</v>
      </c>
      <c r="C239" s="82">
        <f t="shared" si="24"/>
        <v>7726142.2351848558</v>
      </c>
      <c r="D239" s="68">
        <f t="shared" si="22"/>
        <v>4797934.3280496979</v>
      </c>
      <c r="E239" s="88">
        <f t="shared" si="21"/>
        <v>12524076.563234553</v>
      </c>
      <c r="F239" s="4"/>
    </row>
    <row r="240" spans="1:6" ht="15.75">
      <c r="A240" s="65">
        <v>233</v>
      </c>
      <c r="B240" s="83">
        <f t="shared" si="23"/>
        <v>525377671.99255931</v>
      </c>
      <c r="C240" s="82">
        <f t="shared" si="24"/>
        <v>7726142.2351848558</v>
      </c>
      <c r="D240" s="68">
        <f t="shared" si="22"/>
        <v>4728399.0479330337</v>
      </c>
      <c r="E240" s="88">
        <f t="shared" si="21"/>
        <v>12454541.28311789</v>
      </c>
      <c r="F240" s="4"/>
    </row>
    <row r="241" spans="1:6" ht="15.75">
      <c r="A241" s="65">
        <v>234</v>
      </c>
      <c r="B241" s="83">
        <f t="shared" si="23"/>
        <v>517651529.75737447</v>
      </c>
      <c r="C241" s="82">
        <f t="shared" si="24"/>
        <v>7726142.2351848558</v>
      </c>
      <c r="D241" s="68">
        <f t="shared" si="22"/>
        <v>4658863.7678163704</v>
      </c>
      <c r="E241" s="88">
        <f t="shared" si="21"/>
        <v>12385006.003001226</v>
      </c>
      <c r="F241" s="4"/>
    </row>
    <row r="242" spans="1:6" ht="15.75">
      <c r="A242" s="65">
        <v>235</v>
      </c>
      <c r="B242" s="83">
        <f t="shared" si="23"/>
        <v>509925387.52218962</v>
      </c>
      <c r="C242" s="82">
        <f t="shared" si="24"/>
        <v>7726142.2351848558</v>
      </c>
      <c r="D242" s="68">
        <f t="shared" si="22"/>
        <v>4589328.487699707</v>
      </c>
      <c r="E242" s="88">
        <f t="shared" si="21"/>
        <v>12315470.722884562</v>
      </c>
      <c r="F242" s="4"/>
    </row>
    <row r="243" spans="1:6" ht="15.75">
      <c r="A243" s="65">
        <v>236</v>
      </c>
      <c r="B243" s="83">
        <f t="shared" si="23"/>
        <v>502199245.28700477</v>
      </c>
      <c r="C243" s="82">
        <f t="shared" si="24"/>
        <v>7726142.2351848558</v>
      </c>
      <c r="D243" s="68">
        <f t="shared" si="22"/>
        <v>4519793.2075830428</v>
      </c>
      <c r="E243" s="88">
        <f t="shared" si="21"/>
        <v>12245935.442767899</v>
      </c>
      <c r="F243" s="4"/>
    </row>
    <row r="244" spans="1:6" ht="15.75">
      <c r="A244" s="65">
        <v>237</v>
      </c>
      <c r="B244" s="83">
        <f t="shared" si="23"/>
        <v>494473103.05181992</v>
      </c>
      <c r="C244" s="82">
        <f t="shared" si="24"/>
        <v>7726142.2351848558</v>
      </c>
      <c r="D244" s="68">
        <f t="shared" si="22"/>
        <v>4450257.9274663795</v>
      </c>
      <c r="E244" s="88">
        <f t="shared" si="21"/>
        <v>12176400.162651235</v>
      </c>
      <c r="F244" s="4"/>
    </row>
    <row r="245" spans="1:6" ht="15.75">
      <c r="A245" s="65">
        <v>238</v>
      </c>
      <c r="B245" s="83">
        <f t="shared" si="23"/>
        <v>486746960.81663507</v>
      </c>
      <c r="C245" s="82">
        <f t="shared" si="24"/>
        <v>7726142.2351848558</v>
      </c>
      <c r="D245" s="68">
        <f t="shared" si="22"/>
        <v>4380722.6473497162</v>
      </c>
      <c r="E245" s="88">
        <f t="shared" si="21"/>
        <v>12106864.882534571</v>
      </c>
      <c r="F245" s="4"/>
    </row>
    <row r="246" spans="1:6" ht="15.75">
      <c r="A246" s="65">
        <v>239</v>
      </c>
      <c r="B246" s="83">
        <f t="shared" si="23"/>
        <v>479020818.58145022</v>
      </c>
      <c r="C246" s="82">
        <f t="shared" si="24"/>
        <v>7726142.2351848558</v>
      </c>
      <c r="D246" s="68">
        <f t="shared" si="22"/>
        <v>4311187.3672330519</v>
      </c>
      <c r="E246" s="88">
        <f t="shared" si="21"/>
        <v>12037329.602417909</v>
      </c>
      <c r="F246" s="4"/>
    </row>
    <row r="247" spans="1:6" ht="15.75">
      <c r="A247" s="65">
        <v>240</v>
      </c>
      <c r="B247" s="83">
        <f t="shared" si="23"/>
        <v>471294676.34626538</v>
      </c>
      <c r="C247" s="82">
        <f t="shared" si="24"/>
        <v>7726142.2351848558</v>
      </c>
      <c r="D247" s="68">
        <f t="shared" si="22"/>
        <v>4241652.0871163886</v>
      </c>
      <c r="E247" s="88">
        <f t="shared" si="21"/>
        <v>11967794.322301244</v>
      </c>
      <c r="F247" s="4"/>
    </row>
    <row r="248" spans="1:6" ht="15.75">
      <c r="A248" s="65">
        <v>241</v>
      </c>
      <c r="B248" s="83">
        <f t="shared" si="23"/>
        <v>463568534.11108053</v>
      </c>
      <c r="C248" s="82">
        <f t="shared" si="24"/>
        <v>7726142.2351848558</v>
      </c>
      <c r="D248" s="68">
        <f t="shared" si="22"/>
        <v>4172116.8069997248</v>
      </c>
      <c r="E248" s="88">
        <f t="shared" si="21"/>
        <v>11898259.04218458</v>
      </c>
      <c r="F248" s="4"/>
    </row>
    <row r="249" spans="1:6" ht="15.75">
      <c r="A249" s="65">
        <v>242</v>
      </c>
      <c r="B249" s="83">
        <f t="shared" si="23"/>
        <v>455842391.87589568</v>
      </c>
      <c r="C249" s="82">
        <f t="shared" si="24"/>
        <v>7726142.2351848558</v>
      </c>
      <c r="D249" s="68">
        <f t="shared" si="22"/>
        <v>4102581.5268830615</v>
      </c>
      <c r="E249" s="88">
        <f t="shared" si="21"/>
        <v>11828723.762067918</v>
      </c>
      <c r="F249" s="4"/>
    </row>
    <row r="250" spans="1:6" ht="15.75">
      <c r="A250" s="65">
        <v>243</v>
      </c>
      <c r="B250" s="83">
        <f t="shared" si="23"/>
        <v>448116249.64071083</v>
      </c>
      <c r="C250" s="82">
        <f t="shared" si="24"/>
        <v>7726142.2351848558</v>
      </c>
      <c r="D250" s="68">
        <f t="shared" si="22"/>
        <v>4033046.2467663977</v>
      </c>
      <c r="E250" s="88">
        <f t="shared" si="21"/>
        <v>11759188.481951253</v>
      </c>
      <c r="F250" s="4"/>
    </row>
    <row r="251" spans="1:6" ht="15.75">
      <c r="A251" s="65">
        <v>244</v>
      </c>
      <c r="B251" s="83">
        <f t="shared" si="23"/>
        <v>440390107.40552598</v>
      </c>
      <c r="C251" s="82">
        <f t="shared" si="24"/>
        <v>7726142.2351848558</v>
      </c>
      <c r="D251" s="68">
        <f t="shared" si="22"/>
        <v>3963510.9666497339</v>
      </c>
      <c r="E251" s="88">
        <f t="shared" si="21"/>
        <v>11689653.201834589</v>
      </c>
      <c r="F251" s="4"/>
    </row>
    <row r="252" spans="1:6" ht="15.75">
      <c r="A252" s="65">
        <v>245</v>
      </c>
      <c r="B252" s="83">
        <f t="shared" si="23"/>
        <v>432663965.17034113</v>
      </c>
      <c r="C252" s="82">
        <f t="shared" si="24"/>
        <v>7726142.2351848558</v>
      </c>
      <c r="D252" s="68">
        <f t="shared" si="22"/>
        <v>3893975.6865330697</v>
      </c>
      <c r="E252" s="88">
        <f t="shared" si="21"/>
        <v>11620117.921717925</v>
      </c>
      <c r="F252" s="4"/>
    </row>
    <row r="253" spans="1:6" ht="15.75">
      <c r="A253" s="65">
        <v>246</v>
      </c>
      <c r="B253" s="83">
        <f t="shared" si="23"/>
        <v>424937822.93515629</v>
      </c>
      <c r="C253" s="82">
        <f t="shared" si="24"/>
        <v>7726142.2351848558</v>
      </c>
      <c r="D253" s="68">
        <f t="shared" si="22"/>
        <v>3824440.4064164064</v>
      </c>
      <c r="E253" s="88">
        <f t="shared" si="21"/>
        <v>11550582.641601263</v>
      </c>
      <c r="F253" s="4"/>
    </row>
    <row r="254" spans="1:6" ht="15.75">
      <c r="A254" s="65">
        <v>247</v>
      </c>
      <c r="B254" s="83">
        <f t="shared" si="23"/>
        <v>417211680.69997144</v>
      </c>
      <c r="C254" s="82">
        <f t="shared" si="24"/>
        <v>7726142.2351848558</v>
      </c>
      <c r="D254" s="68">
        <f t="shared" si="22"/>
        <v>3754905.1262997426</v>
      </c>
      <c r="E254" s="88">
        <f t="shared" si="21"/>
        <v>11481047.361484598</v>
      </c>
      <c r="F254" s="4"/>
    </row>
    <row r="255" spans="1:6" ht="15.75">
      <c r="A255" s="65">
        <v>248</v>
      </c>
      <c r="B255" s="83">
        <f t="shared" si="23"/>
        <v>409485538.46478659</v>
      </c>
      <c r="C255" s="82">
        <f t="shared" si="24"/>
        <v>7726142.2351848558</v>
      </c>
      <c r="D255" s="68">
        <f t="shared" si="22"/>
        <v>3685369.8461830788</v>
      </c>
      <c r="E255" s="88">
        <f t="shared" si="21"/>
        <v>11411512.081367934</v>
      </c>
      <c r="F255" s="4"/>
    </row>
    <row r="256" spans="1:6" ht="15.75">
      <c r="A256" s="65">
        <v>249</v>
      </c>
      <c r="B256" s="83">
        <f t="shared" si="23"/>
        <v>401759396.22960174</v>
      </c>
      <c r="C256" s="82">
        <f t="shared" si="24"/>
        <v>7726142.2351848558</v>
      </c>
      <c r="D256" s="68">
        <f t="shared" si="22"/>
        <v>3615834.5660664155</v>
      </c>
      <c r="E256" s="88">
        <f t="shared" si="21"/>
        <v>11341976.801251272</v>
      </c>
      <c r="F256" s="4"/>
    </row>
    <row r="257" spans="1:6" ht="15.75">
      <c r="A257" s="65">
        <v>250</v>
      </c>
      <c r="B257" s="83">
        <f t="shared" si="23"/>
        <v>394033253.99441689</v>
      </c>
      <c r="C257" s="82">
        <f t="shared" si="24"/>
        <v>7726142.2351848558</v>
      </c>
      <c r="D257" s="68">
        <f t="shared" si="22"/>
        <v>3546299.2859497517</v>
      </c>
      <c r="E257" s="88">
        <f t="shared" si="21"/>
        <v>11272441.521134607</v>
      </c>
      <c r="F257" s="4"/>
    </row>
    <row r="258" spans="1:6" ht="15.75">
      <c r="A258" s="65">
        <v>251</v>
      </c>
      <c r="B258" s="83">
        <f t="shared" si="23"/>
        <v>386307111.75923204</v>
      </c>
      <c r="C258" s="82">
        <f t="shared" si="24"/>
        <v>7726142.2351848558</v>
      </c>
      <c r="D258" s="68">
        <f t="shared" si="22"/>
        <v>3476764.005833088</v>
      </c>
      <c r="E258" s="88">
        <f t="shared" si="21"/>
        <v>11202906.241017943</v>
      </c>
      <c r="F258" s="4"/>
    </row>
    <row r="259" spans="1:6" ht="15.75">
      <c r="A259" s="65">
        <v>252</v>
      </c>
      <c r="B259" s="83">
        <f t="shared" si="23"/>
        <v>378580969.5240472</v>
      </c>
      <c r="C259" s="82">
        <f t="shared" si="24"/>
        <v>7726142.2351848558</v>
      </c>
      <c r="D259" s="68">
        <f t="shared" si="22"/>
        <v>3407228.7257164246</v>
      </c>
      <c r="E259" s="88">
        <f t="shared" si="21"/>
        <v>11133370.960901281</v>
      </c>
      <c r="F259" s="4"/>
    </row>
    <row r="260" spans="1:6" ht="15.75">
      <c r="A260" s="65">
        <v>253</v>
      </c>
      <c r="B260" s="83">
        <f t="shared" si="23"/>
        <v>370854827.28886235</v>
      </c>
      <c r="C260" s="82">
        <f t="shared" si="24"/>
        <v>7726142.2351848558</v>
      </c>
      <c r="D260" s="68">
        <f t="shared" si="22"/>
        <v>3337693.4455997609</v>
      </c>
      <c r="E260" s="88">
        <f t="shared" si="21"/>
        <v>11063835.680784617</v>
      </c>
      <c r="F260" s="4"/>
    </row>
    <row r="261" spans="1:6" ht="15.75">
      <c r="A261" s="65">
        <v>254</v>
      </c>
      <c r="B261" s="83">
        <f t="shared" si="23"/>
        <v>363128685.0536775</v>
      </c>
      <c r="C261" s="82">
        <f t="shared" si="24"/>
        <v>7726142.2351848558</v>
      </c>
      <c r="D261" s="68">
        <f t="shared" si="22"/>
        <v>3268158.1654830971</v>
      </c>
      <c r="E261" s="88">
        <f t="shared" si="21"/>
        <v>10994300.400667952</v>
      </c>
      <c r="F261" s="4"/>
    </row>
    <row r="262" spans="1:6" ht="15.75">
      <c r="A262" s="65">
        <v>255</v>
      </c>
      <c r="B262" s="83">
        <f t="shared" si="23"/>
        <v>355402542.81849265</v>
      </c>
      <c r="C262" s="82">
        <f t="shared" si="24"/>
        <v>7726142.2351848558</v>
      </c>
      <c r="D262" s="68">
        <f t="shared" si="22"/>
        <v>3198622.8853664338</v>
      </c>
      <c r="E262" s="88">
        <f t="shared" si="21"/>
        <v>10924765.12055129</v>
      </c>
      <c r="F262" s="4"/>
    </row>
    <row r="263" spans="1:6" ht="15.75">
      <c r="A263" s="65">
        <v>256</v>
      </c>
      <c r="B263" s="83">
        <f t="shared" si="23"/>
        <v>347676400.5833078</v>
      </c>
      <c r="C263" s="82">
        <f t="shared" si="24"/>
        <v>7726142.2351848558</v>
      </c>
      <c r="D263" s="68">
        <f t="shared" si="22"/>
        <v>3129087.60524977</v>
      </c>
      <c r="E263" s="88">
        <f t="shared" ref="E263:E307" si="25">SUM(C263+D263)</f>
        <v>10855229.840434626</v>
      </c>
      <c r="F263" s="4"/>
    </row>
    <row r="264" spans="1:6" ht="15.75">
      <c r="A264" s="65">
        <v>257</v>
      </c>
      <c r="B264" s="83">
        <f t="shared" si="23"/>
        <v>339950258.34812295</v>
      </c>
      <c r="C264" s="82">
        <f t="shared" si="24"/>
        <v>7726142.2351848558</v>
      </c>
      <c r="D264" s="68">
        <f t="shared" si="22"/>
        <v>3059552.3251331062</v>
      </c>
      <c r="E264" s="88">
        <f t="shared" si="25"/>
        <v>10785694.560317961</v>
      </c>
      <c r="F264" s="4"/>
    </row>
    <row r="265" spans="1:6" ht="15.75">
      <c r="A265" s="65">
        <v>258</v>
      </c>
      <c r="B265" s="83">
        <f t="shared" si="23"/>
        <v>332224116.11293811</v>
      </c>
      <c r="C265" s="82">
        <f t="shared" si="24"/>
        <v>7726142.2351848558</v>
      </c>
      <c r="D265" s="68">
        <f t="shared" si="22"/>
        <v>2990017.0450164429</v>
      </c>
      <c r="E265" s="88">
        <f t="shared" si="25"/>
        <v>10716159.280201299</v>
      </c>
      <c r="F265" s="4"/>
    </row>
    <row r="266" spans="1:6" ht="15.75">
      <c r="A266" s="65">
        <v>259</v>
      </c>
      <c r="B266" s="83">
        <f t="shared" si="23"/>
        <v>324497973.87775326</v>
      </c>
      <c r="C266" s="82">
        <f t="shared" si="24"/>
        <v>7726142.2351848558</v>
      </c>
      <c r="D266" s="68">
        <f t="shared" si="22"/>
        <v>2920481.7648997791</v>
      </c>
      <c r="E266" s="88">
        <f t="shared" si="25"/>
        <v>10646624.000084635</v>
      </c>
      <c r="F266" s="4"/>
    </row>
    <row r="267" spans="1:6" ht="15.75">
      <c r="A267" s="65">
        <v>260</v>
      </c>
      <c r="B267" s="83">
        <f t="shared" si="23"/>
        <v>316771831.64256841</v>
      </c>
      <c r="C267" s="82">
        <f t="shared" si="24"/>
        <v>7726142.2351848558</v>
      </c>
      <c r="D267" s="68">
        <f t="shared" si="22"/>
        <v>2850946.4847831153</v>
      </c>
      <c r="E267" s="88">
        <f t="shared" si="25"/>
        <v>10577088.719967971</v>
      </c>
      <c r="F267" s="4"/>
    </row>
    <row r="268" spans="1:6" ht="15.75">
      <c r="A268" s="65">
        <v>261</v>
      </c>
      <c r="B268" s="83">
        <f t="shared" si="23"/>
        <v>309045689.40738356</v>
      </c>
      <c r="C268" s="82">
        <f t="shared" si="24"/>
        <v>7726142.2351848558</v>
      </c>
      <c r="D268" s="68">
        <f t="shared" si="22"/>
        <v>2781411.204666452</v>
      </c>
      <c r="E268" s="88">
        <f t="shared" si="25"/>
        <v>10507553.439851308</v>
      </c>
      <c r="F268" s="4"/>
    </row>
    <row r="269" spans="1:6" ht="15.75">
      <c r="A269" s="65">
        <v>262</v>
      </c>
      <c r="B269" s="83">
        <f t="shared" si="23"/>
        <v>301319547.17219871</v>
      </c>
      <c r="C269" s="82">
        <f t="shared" si="24"/>
        <v>7726142.2351848558</v>
      </c>
      <c r="D269" s="68">
        <f t="shared" si="22"/>
        <v>2711875.9245497882</v>
      </c>
      <c r="E269" s="88">
        <f t="shared" si="25"/>
        <v>10438018.159734644</v>
      </c>
      <c r="F269" s="4"/>
    </row>
    <row r="270" spans="1:6" ht="15.75">
      <c r="A270" s="65">
        <v>263</v>
      </c>
      <c r="B270" s="83">
        <f t="shared" si="23"/>
        <v>293593404.93701386</v>
      </c>
      <c r="C270" s="82">
        <f t="shared" si="24"/>
        <v>7726142.2351848558</v>
      </c>
      <c r="D270" s="68">
        <f t="shared" si="22"/>
        <v>2642340.6444331245</v>
      </c>
      <c r="E270" s="88">
        <f t="shared" si="25"/>
        <v>10368482.87961798</v>
      </c>
      <c r="F270" s="4"/>
    </row>
    <row r="271" spans="1:6" ht="15.75">
      <c r="A271" s="65">
        <v>264</v>
      </c>
      <c r="B271" s="83">
        <f t="shared" si="23"/>
        <v>285867262.70182902</v>
      </c>
      <c r="C271" s="82">
        <f t="shared" si="24"/>
        <v>7726142.2351848558</v>
      </c>
      <c r="D271" s="68">
        <f t="shared" si="22"/>
        <v>2572805.3643164611</v>
      </c>
      <c r="E271" s="88">
        <f t="shared" si="25"/>
        <v>10298947.599501317</v>
      </c>
      <c r="F271" s="4"/>
    </row>
    <row r="272" spans="1:6" ht="15.75">
      <c r="A272" s="65">
        <v>265</v>
      </c>
      <c r="B272" s="83">
        <f t="shared" si="23"/>
        <v>278141120.46664417</v>
      </c>
      <c r="C272" s="82">
        <f t="shared" si="24"/>
        <v>7726142.2351848558</v>
      </c>
      <c r="D272" s="68">
        <f t="shared" si="22"/>
        <v>2503270.0841997974</v>
      </c>
      <c r="E272" s="88">
        <f t="shared" si="25"/>
        <v>10229412.319384653</v>
      </c>
      <c r="F272" s="4"/>
    </row>
    <row r="273" spans="1:6" ht="15.75">
      <c r="A273" s="65">
        <v>266</v>
      </c>
      <c r="B273" s="83">
        <f t="shared" si="23"/>
        <v>270414978.23145932</v>
      </c>
      <c r="C273" s="82">
        <f t="shared" si="24"/>
        <v>7726142.2351848558</v>
      </c>
      <c r="D273" s="68">
        <f t="shared" si="22"/>
        <v>2433734.8040831336</v>
      </c>
      <c r="E273" s="88">
        <f t="shared" si="25"/>
        <v>10159877.039267989</v>
      </c>
      <c r="F273" s="4"/>
    </row>
    <row r="274" spans="1:6" ht="15.75">
      <c r="A274" s="65">
        <v>267</v>
      </c>
      <c r="B274" s="83">
        <f t="shared" si="23"/>
        <v>262688835.99627447</v>
      </c>
      <c r="C274" s="82">
        <f t="shared" si="24"/>
        <v>7726142.2351848558</v>
      </c>
      <c r="D274" s="68">
        <f t="shared" ref="D274:D307" si="26">IF(A274&lt;=$B$4,B274*$B$3/12,B274*$B$5/12)</f>
        <v>2364199.5239664703</v>
      </c>
      <c r="E274" s="88">
        <f t="shared" si="25"/>
        <v>10090341.759151326</v>
      </c>
      <c r="F274" s="4"/>
    </row>
    <row r="275" spans="1:6" ht="15.75">
      <c r="A275" s="65">
        <v>268</v>
      </c>
      <c r="B275" s="83">
        <f t="shared" si="23"/>
        <v>254962693.76108962</v>
      </c>
      <c r="C275" s="82">
        <f t="shared" si="24"/>
        <v>7726142.2351848558</v>
      </c>
      <c r="D275" s="68">
        <f t="shared" si="26"/>
        <v>2294664.2438498065</v>
      </c>
      <c r="E275" s="88">
        <f t="shared" si="25"/>
        <v>10020806.479034662</v>
      </c>
      <c r="F275" s="4"/>
    </row>
    <row r="276" spans="1:6" ht="15.75">
      <c r="A276" s="65">
        <v>269</v>
      </c>
      <c r="B276" s="83">
        <f t="shared" si="23"/>
        <v>247236551.52590477</v>
      </c>
      <c r="C276" s="82">
        <f t="shared" si="24"/>
        <v>7726142.2351848558</v>
      </c>
      <c r="D276" s="68">
        <f t="shared" si="26"/>
        <v>2225128.9637331427</v>
      </c>
      <c r="E276" s="88">
        <f t="shared" si="25"/>
        <v>9951271.198917998</v>
      </c>
      <c r="F276" s="4"/>
    </row>
    <row r="277" spans="1:6" ht="15.75">
      <c r="A277" s="65">
        <v>270</v>
      </c>
      <c r="B277" s="83">
        <f t="shared" si="23"/>
        <v>239510409.29071993</v>
      </c>
      <c r="C277" s="82">
        <f t="shared" si="24"/>
        <v>7726142.2351848558</v>
      </c>
      <c r="D277" s="68">
        <f t="shared" si="26"/>
        <v>2155593.6836164794</v>
      </c>
      <c r="E277" s="88">
        <f t="shared" si="25"/>
        <v>9881735.9188013356</v>
      </c>
      <c r="F277" s="4"/>
    </row>
    <row r="278" spans="1:6" ht="15.75">
      <c r="A278" s="65">
        <v>271</v>
      </c>
      <c r="B278" s="83">
        <f t="shared" si="23"/>
        <v>231784267.05553508</v>
      </c>
      <c r="C278" s="82">
        <f t="shared" si="24"/>
        <v>7726142.2351848558</v>
      </c>
      <c r="D278" s="68">
        <f t="shared" si="26"/>
        <v>2086058.4034998156</v>
      </c>
      <c r="E278" s="88">
        <f t="shared" si="25"/>
        <v>9812200.6386846714</v>
      </c>
      <c r="F278" s="4"/>
    </row>
    <row r="279" spans="1:6" ht="15.75">
      <c r="A279" s="65">
        <v>272</v>
      </c>
      <c r="B279" s="83">
        <f t="shared" si="23"/>
        <v>224058124.82035023</v>
      </c>
      <c r="C279" s="82">
        <f t="shared" si="24"/>
        <v>7726142.2351848558</v>
      </c>
      <c r="D279" s="68">
        <f t="shared" si="26"/>
        <v>2016523.1233831521</v>
      </c>
      <c r="E279" s="88">
        <f t="shared" si="25"/>
        <v>9742665.3585680071</v>
      </c>
      <c r="F279" s="4"/>
    </row>
    <row r="280" spans="1:6" ht="15.75">
      <c r="A280" s="65">
        <v>273</v>
      </c>
      <c r="B280" s="83">
        <f t="shared" si="23"/>
        <v>216331982.58516538</v>
      </c>
      <c r="C280" s="82">
        <f t="shared" si="24"/>
        <v>7726142.2351848558</v>
      </c>
      <c r="D280" s="68">
        <f t="shared" si="26"/>
        <v>1946987.8432664883</v>
      </c>
      <c r="E280" s="88">
        <f t="shared" si="25"/>
        <v>9673130.0784513447</v>
      </c>
      <c r="F280" s="4"/>
    </row>
    <row r="281" spans="1:6" ht="15.75">
      <c r="A281" s="65">
        <v>274</v>
      </c>
      <c r="B281" s="83">
        <f t="shared" si="23"/>
        <v>208605840.34998053</v>
      </c>
      <c r="C281" s="82">
        <f t="shared" si="24"/>
        <v>7726142.2351848558</v>
      </c>
      <c r="D281" s="68">
        <f t="shared" si="26"/>
        <v>1877452.5631498247</v>
      </c>
      <c r="E281" s="88">
        <f t="shared" si="25"/>
        <v>9603594.7983346805</v>
      </c>
      <c r="F281" s="4"/>
    </row>
    <row r="282" spans="1:6" ht="15.75">
      <c r="A282" s="65">
        <v>275</v>
      </c>
      <c r="B282" s="83">
        <f t="shared" si="23"/>
        <v>200879698.11479568</v>
      </c>
      <c r="C282" s="82">
        <f t="shared" si="24"/>
        <v>7726142.2351848558</v>
      </c>
      <c r="D282" s="68">
        <f t="shared" si="26"/>
        <v>1807917.2830331612</v>
      </c>
      <c r="E282" s="88">
        <f t="shared" si="25"/>
        <v>9534059.5182180163</v>
      </c>
      <c r="F282" s="4"/>
    </row>
    <row r="283" spans="1:6" ht="15.75">
      <c r="A283" s="65">
        <v>276</v>
      </c>
      <c r="B283" s="83">
        <f t="shared" si="23"/>
        <v>193153555.87961084</v>
      </c>
      <c r="C283" s="82">
        <f t="shared" si="24"/>
        <v>7726142.2351848558</v>
      </c>
      <c r="D283" s="68">
        <f t="shared" si="26"/>
        <v>1738382.0029164974</v>
      </c>
      <c r="E283" s="88">
        <f t="shared" si="25"/>
        <v>9464524.2381013539</v>
      </c>
      <c r="F283" s="4"/>
    </row>
    <row r="284" spans="1:6" ht="15.75">
      <c r="A284" s="65">
        <v>277</v>
      </c>
      <c r="B284" s="83">
        <f t="shared" si="23"/>
        <v>185427413.64442599</v>
      </c>
      <c r="C284" s="82">
        <f t="shared" si="24"/>
        <v>7726142.2351848558</v>
      </c>
      <c r="D284" s="68">
        <f t="shared" si="26"/>
        <v>1668846.7227998339</v>
      </c>
      <c r="E284" s="88">
        <f t="shared" si="25"/>
        <v>9394988.9579846896</v>
      </c>
      <c r="F284" s="4"/>
    </row>
    <row r="285" spans="1:6" ht="15.75">
      <c r="A285" s="65">
        <v>278</v>
      </c>
      <c r="B285" s="83">
        <f t="shared" si="23"/>
        <v>177701271.40924114</v>
      </c>
      <c r="C285" s="82">
        <f t="shared" si="24"/>
        <v>7726142.2351848558</v>
      </c>
      <c r="D285" s="68">
        <f t="shared" si="26"/>
        <v>1599311.4426831703</v>
      </c>
      <c r="E285" s="88">
        <f t="shared" si="25"/>
        <v>9325453.6778680254</v>
      </c>
      <c r="F285" s="4"/>
    </row>
    <row r="286" spans="1:6" ht="15.75">
      <c r="A286" s="65">
        <v>279</v>
      </c>
      <c r="B286" s="83">
        <f t="shared" si="23"/>
        <v>169975129.17405629</v>
      </c>
      <c r="C286" s="82">
        <f t="shared" si="24"/>
        <v>7726142.2351848558</v>
      </c>
      <c r="D286" s="68">
        <f t="shared" si="26"/>
        <v>1529776.1625665065</v>
      </c>
      <c r="E286" s="88">
        <f t="shared" si="25"/>
        <v>9255918.397751363</v>
      </c>
      <c r="F286" s="4"/>
    </row>
    <row r="287" spans="1:6" ht="15.75">
      <c r="A287" s="65">
        <v>280</v>
      </c>
      <c r="B287" s="83">
        <f t="shared" si="23"/>
        <v>162248986.93887144</v>
      </c>
      <c r="C287" s="82">
        <f t="shared" si="24"/>
        <v>7726142.2351848558</v>
      </c>
      <c r="D287" s="68">
        <f t="shared" si="26"/>
        <v>1460240.882449843</v>
      </c>
      <c r="E287" s="88">
        <f t="shared" si="25"/>
        <v>9186383.1176346987</v>
      </c>
      <c r="F287" s="4"/>
    </row>
    <row r="288" spans="1:6" ht="15.75">
      <c r="A288" s="65">
        <v>281</v>
      </c>
      <c r="B288" s="83">
        <f t="shared" ref="B288:B307" si="27">B287-C287</f>
        <v>154522844.70368659</v>
      </c>
      <c r="C288" s="82">
        <f t="shared" si="24"/>
        <v>7726142.2351848558</v>
      </c>
      <c r="D288" s="68">
        <f t="shared" si="26"/>
        <v>1390705.6023331794</v>
      </c>
      <c r="E288" s="88">
        <f t="shared" si="25"/>
        <v>9116847.8375180345</v>
      </c>
      <c r="F288" s="4"/>
    </row>
    <row r="289" spans="1:6" ht="15.75">
      <c r="A289" s="65">
        <v>282</v>
      </c>
      <c r="B289" s="83">
        <f t="shared" si="27"/>
        <v>146796702.46850175</v>
      </c>
      <c r="C289" s="82">
        <f t="shared" ref="C289:C307" si="28">$B$31/(B$1-23)</f>
        <v>7726142.2351848558</v>
      </c>
      <c r="D289" s="68">
        <f t="shared" si="26"/>
        <v>1321170.3222165157</v>
      </c>
      <c r="E289" s="88">
        <f t="shared" si="25"/>
        <v>9047312.5574013721</v>
      </c>
      <c r="F289" s="4"/>
    </row>
    <row r="290" spans="1:6" ht="15.75">
      <c r="A290" s="65">
        <v>283</v>
      </c>
      <c r="B290" s="83">
        <f t="shared" si="27"/>
        <v>139070560.2333169</v>
      </c>
      <c r="C290" s="82">
        <f t="shared" si="28"/>
        <v>7726142.2351848558</v>
      </c>
      <c r="D290" s="68">
        <f t="shared" si="26"/>
        <v>1251635.0420998521</v>
      </c>
      <c r="E290" s="88">
        <f t="shared" si="25"/>
        <v>8977777.2772847079</v>
      </c>
      <c r="F290" s="4"/>
    </row>
    <row r="291" spans="1:6" ht="15.75">
      <c r="A291" s="65">
        <v>284</v>
      </c>
      <c r="B291" s="83">
        <f t="shared" si="27"/>
        <v>131344417.99813205</v>
      </c>
      <c r="C291" s="82">
        <f t="shared" si="28"/>
        <v>7726142.2351848558</v>
      </c>
      <c r="D291" s="68">
        <f t="shared" si="26"/>
        <v>1182099.7619831886</v>
      </c>
      <c r="E291" s="88">
        <f t="shared" si="25"/>
        <v>8908241.9971680436</v>
      </c>
      <c r="F291" s="4"/>
    </row>
    <row r="292" spans="1:6" ht="15.75">
      <c r="A292" s="65">
        <v>285</v>
      </c>
      <c r="B292" s="83">
        <f t="shared" si="27"/>
        <v>123618275.7629472</v>
      </c>
      <c r="C292" s="82">
        <f t="shared" si="28"/>
        <v>7726142.2351848558</v>
      </c>
      <c r="D292" s="68">
        <f t="shared" si="26"/>
        <v>1112564.4818665248</v>
      </c>
      <c r="E292" s="88">
        <f t="shared" si="25"/>
        <v>8838706.7170513812</v>
      </c>
      <c r="F292" s="4"/>
    </row>
    <row r="293" spans="1:6" ht="15.75">
      <c r="A293" s="65">
        <v>286</v>
      </c>
      <c r="B293" s="83">
        <f t="shared" si="27"/>
        <v>115892133.52776235</v>
      </c>
      <c r="C293" s="82">
        <f t="shared" si="28"/>
        <v>7726142.2351848558</v>
      </c>
      <c r="D293" s="68">
        <f t="shared" si="26"/>
        <v>1043029.2017498612</v>
      </c>
      <c r="E293" s="88">
        <f t="shared" si="25"/>
        <v>8769171.436934717</v>
      </c>
      <c r="F293" s="4"/>
    </row>
    <row r="294" spans="1:6" ht="15.75">
      <c r="A294" s="65">
        <v>287</v>
      </c>
      <c r="B294" s="83">
        <f t="shared" si="27"/>
        <v>108165991.29257751</v>
      </c>
      <c r="C294" s="82">
        <f t="shared" si="28"/>
        <v>7726142.2351848558</v>
      </c>
      <c r="D294" s="68">
        <f t="shared" si="26"/>
        <v>973493.92163319746</v>
      </c>
      <c r="E294" s="88">
        <f t="shared" si="25"/>
        <v>8699636.1568180528</v>
      </c>
      <c r="F294" s="4"/>
    </row>
    <row r="295" spans="1:6" ht="15.75">
      <c r="A295" s="65">
        <v>288</v>
      </c>
      <c r="B295" s="83">
        <f t="shared" si="27"/>
        <v>100439849.05739266</v>
      </c>
      <c r="C295" s="82">
        <f t="shared" si="28"/>
        <v>7726142.2351848558</v>
      </c>
      <c r="D295" s="68">
        <f t="shared" si="26"/>
        <v>903958.6415165338</v>
      </c>
      <c r="E295" s="88">
        <f t="shared" si="25"/>
        <v>8630100.8767013904</v>
      </c>
      <c r="F295" s="4"/>
    </row>
    <row r="296" spans="1:6" ht="15.75">
      <c r="A296" s="65">
        <v>289</v>
      </c>
      <c r="B296" s="83">
        <f t="shared" si="27"/>
        <v>92713706.822207808</v>
      </c>
      <c r="C296" s="82">
        <f t="shared" si="28"/>
        <v>7726142.2351848558</v>
      </c>
      <c r="D296" s="68">
        <f t="shared" si="26"/>
        <v>834423.36139987025</v>
      </c>
      <c r="E296" s="88">
        <f t="shared" si="25"/>
        <v>8560565.5965847261</v>
      </c>
      <c r="F296" s="4"/>
    </row>
    <row r="297" spans="1:6" ht="15.75">
      <c r="A297" s="65">
        <v>290</v>
      </c>
      <c r="B297" s="83">
        <f t="shared" si="27"/>
        <v>84987564.58702296</v>
      </c>
      <c r="C297" s="82">
        <f t="shared" si="28"/>
        <v>7726142.2351848558</v>
      </c>
      <c r="D297" s="68">
        <f t="shared" si="26"/>
        <v>764888.08128320659</v>
      </c>
      <c r="E297" s="88">
        <f t="shared" si="25"/>
        <v>8491030.3164680619</v>
      </c>
      <c r="F297" s="4"/>
    </row>
    <row r="298" spans="1:6" ht="15.75">
      <c r="A298" s="65">
        <v>291</v>
      </c>
      <c r="B298" s="83">
        <f t="shared" si="27"/>
        <v>77261422.351838112</v>
      </c>
      <c r="C298" s="82">
        <f t="shared" si="28"/>
        <v>7726142.2351848558</v>
      </c>
      <c r="D298" s="68">
        <f t="shared" si="26"/>
        <v>695352.80116654292</v>
      </c>
      <c r="E298" s="88">
        <f t="shared" si="25"/>
        <v>8421495.0363513995</v>
      </c>
      <c r="F298" s="4"/>
    </row>
    <row r="299" spans="1:6" ht="15.75">
      <c r="A299" s="65">
        <v>292</v>
      </c>
      <c r="B299" s="83">
        <f t="shared" si="27"/>
        <v>69535280.116653264</v>
      </c>
      <c r="C299" s="82">
        <f t="shared" si="28"/>
        <v>7726142.2351848558</v>
      </c>
      <c r="D299" s="68">
        <f t="shared" si="26"/>
        <v>625817.52104987937</v>
      </c>
      <c r="E299" s="88">
        <f t="shared" si="25"/>
        <v>8351959.7562347353</v>
      </c>
      <c r="F299" s="4"/>
    </row>
    <row r="300" spans="1:6" ht="15.75">
      <c r="A300" s="65">
        <v>293</v>
      </c>
      <c r="B300" s="83">
        <f t="shared" si="27"/>
        <v>61809137.881468408</v>
      </c>
      <c r="C300" s="82">
        <f t="shared" si="28"/>
        <v>7726142.2351848558</v>
      </c>
      <c r="D300" s="68">
        <f t="shared" si="26"/>
        <v>556282.24093321559</v>
      </c>
      <c r="E300" s="88">
        <f t="shared" si="25"/>
        <v>8282424.476118071</v>
      </c>
      <c r="F300" s="4"/>
    </row>
    <row r="301" spans="1:6" ht="15.75">
      <c r="A301" s="65">
        <v>294</v>
      </c>
      <c r="B301" s="83">
        <f t="shared" si="27"/>
        <v>54082995.646283552</v>
      </c>
      <c r="C301" s="82">
        <f t="shared" si="28"/>
        <v>7726142.2351848558</v>
      </c>
      <c r="D301" s="68">
        <f t="shared" si="26"/>
        <v>486746.96081655193</v>
      </c>
      <c r="E301" s="88">
        <f t="shared" si="25"/>
        <v>8212889.1960014077</v>
      </c>
      <c r="F301" s="4"/>
    </row>
    <row r="302" spans="1:6" ht="15.75">
      <c r="A302" s="65">
        <v>295</v>
      </c>
      <c r="B302" s="83">
        <f t="shared" si="27"/>
        <v>46356853.411098696</v>
      </c>
      <c r="C302" s="82">
        <f t="shared" si="28"/>
        <v>7726142.2351848558</v>
      </c>
      <c r="D302" s="68">
        <f t="shared" si="26"/>
        <v>417211.68069988821</v>
      </c>
      <c r="E302" s="88">
        <f t="shared" si="25"/>
        <v>8143353.9158847444</v>
      </c>
      <c r="F302" s="4"/>
    </row>
    <row r="303" spans="1:6" ht="15.75">
      <c r="A303" s="65">
        <v>296</v>
      </c>
      <c r="B303" s="83">
        <f t="shared" si="27"/>
        <v>38630711.175913841</v>
      </c>
      <c r="C303" s="82">
        <f t="shared" si="28"/>
        <v>7726142.2351848558</v>
      </c>
      <c r="D303" s="68">
        <f t="shared" si="26"/>
        <v>347676.40058322455</v>
      </c>
      <c r="E303" s="88">
        <f t="shared" si="25"/>
        <v>8073818.6357680801</v>
      </c>
      <c r="F303" s="4"/>
    </row>
    <row r="304" spans="1:6" ht="15.75">
      <c r="A304" s="65">
        <v>297</v>
      </c>
      <c r="B304" s="83">
        <f t="shared" si="27"/>
        <v>30904568.940728985</v>
      </c>
      <c r="C304" s="82">
        <f t="shared" si="28"/>
        <v>7726142.2351848558</v>
      </c>
      <c r="D304" s="68">
        <f t="shared" si="26"/>
        <v>278141.12046656088</v>
      </c>
      <c r="E304" s="88">
        <f t="shared" si="25"/>
        <v>8004283.3556514168</v>
      </c>
      <c r="F304" s="4"/>
    </row>
    <row r="305" spans="1:6" ht="15.75">
      <c r="A305" s="65">
        <v>298</v>
      </c>
      <c r="B305" s="83">
        <f t="shared" si="27"/>
        <v>23178426.705544129</v>
      </c>
      <c r="C305" s="82">
        <f t="shared" si="28"/>
        <v>7726142.2351848558</v>
      </c>
      <c r="D305" s="68">
        <f t="shared" si="26"/>
        <v>208605.84034989716</v>
      </c>
      <c r="E305" s="88">
        <f t="shared" si="25"/>
        <v>7934748.0755347526</v>
      </c>
      <c r="F305" s="4"/>
    </row>
    <row r="306" spans="1:6" ht="15.75">
      <c r="A306" s="65">
        <v>299</v>
      </c>
      <c r="B306" s="83">
        <f t="shared" si="27"/>
        <v>15452284.470359273</v>
      </c>
      <c r="C306" s="82">
        <f t="shared" si="28"/>
        <v>7726142.2351848558</v>
      </c>
      <c r="D306" s="68">
        <f t="shared" si="26"/>
        <v>139070.56023323347</v>
      </c>
      <c r="E306" s="88">
        <f t="shared" si="25"/>
        <v>7865212.7954180893</v>
      </c>
      <c r="F306" s="4"/>
    </row>
    <row r="307" spans="1:6" ht="15.75">
      <c r="A307" s="65">
        <v>300</v>
      </c>
      <c r="B307" s="83">
        <f t="shared" si="27"/>
        <v>7726142.2351744175</v>
      </c>
      <c r="C307" s="82">
        <f t="shared" si="28"/>
        <v>7726142.2351848558</v>
      </c>
      <c r="D307" s="68">
        <f t="shared" si="26"/>
        <v>69535.28011656976</v>
      </c>
      <c r="E307" s="88">
        <f t="shared" si="25"/>
        <v>7795677.5153014259</v>
      </c>
      <c r="F307" s="4"/>
    </row>
    <row r="308" spans="1:6" ht="15.75">
      <c r="A308" s="42" t="s">
        <v>35</v>
      </c>
      <c r="B308" s="4"/>
      <c r="C308" s="84">
        <f>SUM(C8:C307)</f>
        <v>2250000000.0000081</v>
      </c>
      <c r="D308" s="43">
        <f>SUM(D8:D307)</f>
        <v>2919250347.988297</v>
      </c>
      <c r="E308" s="5"/>
      <c r="F308" s="4"/>
    </row>
  </sheetData>
  <mergeCells count="1">
    <mergeCell ref="A6:D6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48"/>
  <sheetViews>
    <sheetView topLeftCell="A229" workbookViewId="0">
      <selection sqref="A1:F248"/>
    </sheetView>
  </sheetViews>
  <sheetFormatPr defaultRowHeight="15.75"/>
  <cols>
    <col min="1" max="1" width="24.85546875" style="69" bestFit="1" customWidth="1"/>
    <col min="2" max="3" width="20" style="69" bestFit="1" customWidth="1"/>
    <col min="4" max="4" width="13.85546875" style="69" customWidth="1"/>
    <col min="5" max="5" width="17.28515625" style="69" customWidth="1"/>
    <col min="6" max="6" width="15.7109375" style="69" customWidth="1"/>
    <col min="7" max="8" width="9.140625" style="69"/>
    <col min="9" max="9" width="16.28515625" style="69" bestFit="1" customWidth="1"/>
    <col min="10" max="16384" width="9.140625" style="69"/>
  </cols>
  <sheetData>
    <row r="1" spans="1:9" ht="15.75" customHeight="1">
      <c r="A1" s="1" t="s">
        <v>0</v>
      </c>
      <c r="B1" s="2">
        <v>240</v>
      </c>
      <c r="C1" s="3" t="s">
        <v>1</v>
      </c>
      <c r="D1" s="44"/>
      <c r="E1" s="44"/>
      <c r="F1" s="33"/>
    </row>
    <row r="2" spans="1:9">
      <c r="A2" s="1" t="s">
        <v>2</v>
      </c>
      <c r="B2" s="93">
        <f>'Tiến độ giải ngân'!G17</f>
        <v>2250000000</v>
      </c>
      <c r="C2" s="3" t="s">
        <v>3</v>
      </c>
      <c r="D2" s="44"/>
      <c r="E2" s="44"/>
      <c r="F2" s="33"/>
    </row>
    <row r="3" spans="1:9">
      <c r="A3" s="1" t="s">
        <v>4</v>
      </c>
      <c r="B3" s="7">
        <v>6.5000000000000002E-2</v>
      </c>
      <c r="C3" s="4"/>
      <c r="D3" s="44"/>
      <c r="E3" s="44"/>
      <c r="F3" s="33"/>
    </row>
    <row r="4" spans="1:9">
      <c r="A4" s="1" t="s">
        <v>5</v>
      </c>
      <c r="B4" s="6">
        <v>12</v>
      </c>
      <c r="C4" s="4" t="s">
        <v>6</v>
      </c>
      <c r="D4" s="44"/>
      <c r="E4" s="44"/>
      <c r="F4" s="33"/>
    </row>
    <row r="5" spans="1:9">
      <c r="A5" s="1" t="s">
        <v>7</v>
      </c>
      <c r="B5" s="7">
        <v>0.108</v>
      </c>
      <c r="C5" s="4"/>
      <c r="D5" s="4"/>
      <c r="E5" s="5"/>
      <c r="F5" s="4"/>
    </row>
    <row r="6" spans="1:9">
      <c r="A6" s="78"/>
      <c r="B6" s="79"/>
      <c r="C6" s="79"/>
      <c r="D6" s="79"/>
      <c r="E6" s="5"/>
      <c r="F6" s="4"/>
    </row>
    <row r="7" spans="1:9">
      <c r="A7" s="61" t="s">
        <v>8</v>
      </c>
      <c r="B7" s="61" t="s">
        <v>9</v>
      </c>
      <c r="C7" s="61" t="s">
        <v>10</v>
      </c>
      <c r="D7" s="62" t="s">
        <v>11</v>
      </c>
      <c r="E7" s="39" t="s">
        <v>12</v>
      </c>
      <c r="F7" s="4"/>
    </row>
    <row r="8" spans="1:9">
      <c r="A8" s="63">
        <v>1</v>
      </c>
      <c r="B8" s="81">
        <f>'Tiến độ giải ngân'!G10</f>
        <v>675000000</v>
      </c>
      <c r="C8" s="81">
        <f>$B$8/($B$1)</f>
        <v>2812500</v>
      </c>
      <c r="D8" s="64">
        <f>IF(A8&lt;=$B$4,B8*$B$3/12,B8*$B$5/12)</f>
        <v>3656250</v>
      </c>
      <c r="E8" s="85">
        <f>SUM(C8+D8)</f>
        <v>6468750</v>
      </c>
      <c r="F8" s="54" t="s">
        <v>34</v>
      </c>
    </row>
    <row r="9" spans="1:9">
      <c r="A9" s="65">
        <v>2</v>
      </c>
      <c r="B9" s="82">
        <f>B8-C8</f>
        <v>672187500</v>
      </c>
      <c r="C9" s="82">
        <f>$B$8/($B$1)</f>
        <v>2812500</v>
      </c>
      <c r="D9" s="66">
        <f t="shared" ref="D9:D12" si="0">IF(A9&lt;=$B$4,B9*$B$3/12,B9*$B$5/12)</f>
        <v>3641015.625</v>
      </c>
      <c r="E9" s="86">
        <f t="shared" ref="E9:E12" si="1">SUM(C9+D9)</f>
        <v>6453515.625</v>
      </c>
      <c r="F9" s="56"/>
    </row>
    <row r="10" spans="1:9">
      <c r="A10" s="65">
        <v>3</v>
      </c>
      <c r="B10" s="82">
        <f t="shared" ref="B10:B12" si="2">B9-C9</f>
        <v>669375000</v>
      </c>
      <c r="C10" s="82">
        <f t="shared" ref="C10:C12" si="3">$B$8/($B$1)</f>
        <v>2812500</v>
      </c>
      <c r="D10" s="66">
        <f t="shared" si="0"/>
        <v>3625781.25</v>
      </c>
      <c r="E10" s="86">
        <f t="shared" si="1"/>
        <v>6438281.25</v>
      </c>
      <c r="F10" s="56"/>
    </row>
    <row r="11" spans="1:9">
      <c r="A11" s="65">
        <v>4</v>
      </c>
      <c r="B11" s="82">
        <f t="shared" si="2"/>
        <v>666562500</v>
      </c>
      <c r="C11" s="82">
        <f t="shared" si="3"/>
        <v>2812500</v>
      </c>
      <c r="D11" s="66">
        <f t="shared" si="0"/>
        <v>3610546.875</v>
      </c>
      <c r="E11" s="86">
        <f t="shared" si="1"/>
        <v>6423046.875</v>
      </c>
      <c r="F11" s="56"/>
      <c r="I11" s="70"/>
    </row>
    <row r="12" spans="1:9">
      <c r="A12" s="65">
        <v>5</v>
      </c>
      <c r="B12" s="82">
        <f t="shared" si="2"/>
        <v>663750000</v>
      </c>
      <c r="C12" s="82">
        <f t="shared" si="3"/>
        <v>2812500</v>
      </c>
      <c r="D12" s="66">
        <f t="shared" si="0"/>
        <v>3595312.5</v>
      </c>
      <c r="E12" s="86">
        <f t="shared" si="1"/>
        <v>6407812.5</v>
      </c>
      <c r="F12" s="56"/>
      <c r="I12" s="70"/>
    </row>
    <row r="13" spans="1:9">
      <c r="A13" s="63">
        <v>6</v>
      </c>
      <c r="B13" s="81">
        <f>B12-C12+'Tiến độ giải ngân'!G11</f>
        <v>885937500</v>
      </c>
      <c r="C13" s="81">
        <f>$B$13/($B$1-5)</f>
        <v>3769946.8085106383</v>
      </c>
      <c r="D13" s="67">
        <f>IF(A13&lt;=$B$4,B13*$B$3/12,B13*$B$5/12)</f>
        <v>4798828.125</v>
      </c>
      <c r="E13" s="87">
        <f t="shared" ref="E13:E70" si="4">SUM(C13+D13)</f>
        <v>8568774.9335106388</v>
      </c>
      <c r="F13" s="58" t="s">
        <v>49</v>
      </c>
    </row>
    <row r="14" spans="1:9">
      <c r="A14" s="65">
        <v>7</v>
      </c>
      <c r="B14" s="82">
        <f>B13-C13</f>
        <v>882167553.19148934</v>
      </c>
      <c r="C14" s="82">
        <f>$B$14/($B$1-6)</f>
        <v>3769946.8085106383</v>
      </c>
      <c r="D14" s="68">
        <f t="shared" ref="D14:D16" si="5">IF(A14&lt;=$B$4,B14*$B$3/12,B14*$B$5/12)</f>
        <v>4778407.5797872338</v>
      </c>
      <c r="E14" s="89">
        <f t="shared" si="4"/>
        <v>8548354.3882978726</v>
      </c>
      <c r="F14" s="90"/>
    </row>
    <row r="15" spans="1:9">
      <c r="A15" s="63">
        <v>8</v>
      </c>
      <c r="B15" s="81">
        <f>B14-C14+'Tiến độ giải ngân'!G12</f>
        <v>1103397606.3829787</v>
      </c>
      <c r="C15" s="81">
        <f>$B$15/($B$1-7)</f>
        <v>4735612.0445621405</v>
      </c>
      <c r="D15" s="67">
        <f t="shared" si="5"/>
        <v>5976737.0345744677</v>
      </c>
      <c r="E15" s="87">
        <f t="shared" si="4"/>
        <v>10712349.079136608</v>
      </c>
      <c r="F15" s="58" t="s">
        <v>50</v>
      </c>
    </row>
    <row r="16" spans="1:9">
      <c r="A16" s="65">
        <v>9</v>
      </c>
      <c r="B16" s="82">
        <f>B15-C15</f>
        <v>1098661994.3384166</v>
      </c>
      <c r="C16" s="82">
        <f>$B$16/($B$1-8)</f>
        <v>4735612.0445621405</v>
      </c>
      <c r="D16" s="68">
        <f t="shared" si="5"/>
        <v>5951085.8026664229</v>
      </c>
      <c r="E16" s="89">
        <f t="shared" si="4"/>
        <v>10686697.847228564</v>
      </c>
      <c r="F16" s="91"/>
    </row>
    <row r="17" spans="1:6">
      <c r="A17" s="63">
        <v>10</v>
      </c>
      <c r="B17" s="92">
        <f>B16-C16+'Tiến độ giải ngân'!G13</f>
        <v>1318926382.2938545</v>
      </c>
      <c r="C17" s="81">
        <f>$B$17/($B$1-9)</f>
        <v>5709638.0185881145</v>
      </c>
      <c r="D17" s="67">
        <f>IF(A17&lt;=$B$4,B17*$B$3/12,B17*$B$5/12)</f>
        <v>7144184.5707583791</v>
      </c>
      <c r="E17" s="87">
        <f t="shared" si="4"/>
        <v>12853822.589346495</v>
      </c>
      <c r="F17" s="58" t="s">
        <v>51</v>
      </c>
    </row>
    <row r="18" spans="1:6">
      <c r="A18" s="65">
        <v>11</v>
      </c>
      <c r="B18" s="83">
        <f t="shared" ref="B18:B22" si="6">B17-C17</f>
        <v>1313216744.2752664</v>
      </c>
      <c r="C18" s="82">
        <f>$B$17/($B$1-9)</f>
        <v>5709638.0185881145</v>
      </c>
      <c r="D18" s="68">
        <f t="shared" ref="D18:D81" si="7">IF(A18&lt;=$B$4,B18*$B$3/12,B18*$B$5/12)</f>
        <v>7113257.3648243593</v>
      </c>
      <c r="E18" s="88">
        <f t="shared" si="4"/>
        <v>12822895.383412473</v>
      </c>
      <c r="F18"/>
    </row>
    <row r="19" spans="1:6">
      <c r="A19" s="63">
        <v>12</v>
      </c>
      <c r="B19" s="92">
        <f>B18-C18+'Tiến độ giải ngân'!G14</f>
        <v>1532507106.2566783</v>
      </c>
      <c r="C19" s="81">
        <f>$B$19/($B$1-11)</f>
        <v>6692170.7696798183</v>
      </c>
      <c r="D19" s="67">
        <f t="shared" si="7"/>
        <v>8301080.1588903414</v>
      </c>
      <c r="E19" s="87">
        <f t="shared" si="4"/>
        <v>14993250.928570159</v>
      </c>
      <c r="F19" s="58" t="s">
        <v>48</v>
      </c>
    </row>
    <row r="20" spans="1:6">
      <c r="A20" s="65">
        <v>13</v>
      </c>
      <c r="B20" s="83">
        <f t="shared" si="6"/>
        <v>1525814935.4869986</v>
      </c>
      <c r="C20" s="82">
        <f>$B$19/($B$1-11)</f>
        <v>6692170.7696798183</v>
      </c>
      <c r="D20" s="68">
        <f t="shared" si="7"/>
        <v>13732334.419382988</v>
      </c>
      <c r="E20" s="88">
        <f t="shared" si="4"/>
        <v>20424505.189062804</v>
      </c>
      <c r="F20" s="4"/>
    </row>
    <row r="21" spans="1:6">
      <c r="A21" s="65">
        <v>14</v>
      </c>
      <c r="B21" s="83">
        <f t="shared" si="6"/>
        <v>1519122764.7173188</v>
      </c>
      <c r="C21" s="82">
        <f t="shared" ref="C21:C24" si="8">$B$19/($B$1-11)</f>
        <v>6692170.7696798183</v>
      </c>
      <c r="D21" s="68">
        <f t="shared" si="7"/>
        <v>13672104.882455869</v>
      </c>
      <c r="E21" s="88">
        <f t="shared" si="4"/>
        <v>20364275.652135685</v>
      </c>
      <c r="F21" s="4"/>
    </row>
    <row r="22" spans="1:6">
      <c r="A22" s="65">
        <v>15</v>
      </c>
      <c r="B22" s="83">
        <f t="shared" si="6"/>
        <v>1512430593.947639</v>
      </c>
      <c r="C22" s="82">
        <f t="shared" si="8"/>
        <v>6692170.7696798183</v>
      </c>
      <c r="D22" s="68">
        <f t="shared" si="7"/>
        <v>13611875.345528752</v>
      </c>
      <c r="E22" s="88">
        <f t="shared" si="4"/>
        <v>20304046.11520857</v>
      </c>
      <c r="F22" s="40"/>
    </row>
    <row r="23" spans="1:6">
      <c r="A23" s="65">
        <v>16</v>
      </c>
      <c r="B23" s="82">
        <f>B22-C22</f>
        <v>1505738423.1779592</v>
      </c>
      <c r="C23" s="82">
        <f t="shared" si="8"/>
        <v>6692170.7696798183</v>
      </c>
      <c r="D23" s="66">
        <f t="shared" si="7"/>
        <v>13551645.808601633</v>
      </c>
      <c r="E23" s="86">
        <f t="shared" si="4"/>
        <v>20243816.578281451</v>
      </c>
      <c r="F23" s="57"/>
    </row>
    <row r="24" spans="1:6">
      <c r="A24" s="65">
        <v>17</v>
      </c>
      <c r="B24" s="83">
        <f>B23-C23</f>
        <v>1499046252.4082794</v>
      </c>
      <c r="C24" s="82">
        <f t="shared" si="8"/>
        <v>6692170.7696798183</v>
      </c>
      <c r="D24" s="68">
        <f t="shared" si="7"/>
        <v>13491416.271674514</v>
      </c>
      <c r="E24" s="88">
        <f t="shared" si="4"/>
        <v>20183587.041354332</v>
      </c>
      <c r="F24" s="4"/>
    </row>
    <row r="25" spans="1:6">
      <c r="A25" s="63">
        <v>18</v>
      </c>
      <c r="B25" s="92">
        <f>B24-C24+'Tiến độ giải ngân'!G15</f>
        <v>2054854081.6385996</v>
      </c>
      <c r="C25" s="81">
        <f>$B$25/($B$1-17)</f>
        <v>9214592.2943434957</v>
      </c>
      <c r="D25" s="67">
        <f t="shared" si="7"/>
        <v>18493686.734747399</v>
      </c>
      <c r="E25" s="87">
        <f t="shared" si="4"/>
        <v>27708279.029090896</v>
      </c>
      <c r="F25" s="54" t="s">
        <v>52</v>
      </c>
    </row>
    <row r="26" spans="1:6">
      <c r="A26" s="65">
        <v>19</v>
      </c>
      <c r="B26" s="83">
        <f t="shared" ref="B26:B28" si="9">B25-C25</f>
        <v>2045639489.3442562</v>
      </c>
      <c r="C26" s="82">
        <f>$B$25/($B$1-17)</f>
        <v>9214592.2943434957</v>
      </c>
      <c r="D26" s="68">
        <f t="shared" si="7"/>
        <v>18410755.404098306</v>
      </c>
      <c r="E26" s="88">
        <f t="shared" si="4"/>
        <v>27625347.698441803</v>
      </c>
      <c r="F26" s="4"/>
    </row>
    <row r="27" spans="1:6">
      <c r="A27" s="65">
        <v>20</v>
      </c>
      <c r="B27" s="83">
        <f t="shared" si="9"/>
        <v>2036424897.0499127</v>
      </c>
      <c r="C27" s="82">
        <f t="shared" ref="C27:C30" si="10">$B$25/($B$1-17)</f>
        <v>9214592.2943434957</v>
      </c>
      <c r="D27" s="68">
        <f t="shared" si="7"/>
        <v>18327824.073449213</v>
      </c>
      <c r="E27" s="88">
        <f t="shared" si="4"/>
        <v>27542416.367792711</v>
      </c>
      <c r="F27" s="4"/>
    </row>
    <row r="28" spans="1:6">
      <c r="A28" s="65">
        <v>21</v>
      </c>
      <c r="B28" s="83">
        <f t="shared" si="9"/>
        <v>2027210304.7555692</v>
      </c>
      <c r="C28" s="82">
        <f t="shared" si="10"/>
        <v>9214592.2943434957</v>
      </c>
      <c r="D28" s="68">
        <f t="shared" si="7"/>
        <v>18244892.742800124</v>
      </c>
      <c r="E28" s="88">
        <f t="shared" si="4"/>
        <v>27459485.037143618</v>
      </c>
      <c r="F28" s="4"/>
    </row>
    <row r="29" spans="1:6">
      <c r="A29" s="65">
        <v>22</v>
      </c>
      <c r="B29" s="82">
        <f>B28-C28</f>
        <v>2017995712.4612257</v>
      </c>
      <c r="C29" s="82">
        <f t="shared" si="10"/>
        <v>9214592.2943434957</v>
      </c>
      <c r="D29" s="66">
        <f t="shared" si="7"/>
        <v>18161961.412151031</v>
      </c>
      <c r="E29" s="86">
        <f t="shared" si="4"/>
        <v>27376553.706494525</v>
      </c>
      <c r="F29" s="57"/>
    </row>
    <row r="30" spans="1:6">
      <c r="A30" s="65">
        <v>23</v>
      </c>
      <c r="B30" s="83">
        <f>B29-C29</f>
        <v>2008781120.1668823</v>
      </c>
      <c r="C30" s="82">
        <f t="shared" si="10"/>
        <v>9214592.2943434957</v>
      </c>
      <c r="D30" s="68">
        <f t="shared" si="7"/>
        <v>18079030.081501942</v>
      </c>
      <c r="E30" s="88">
        <f t="shared" si="4"/>
        <v>27293622.37584544</v>
      </c>
      <c r="F30" s="4"/>
    </row>
    <row r="31" spans="1:6">
      <c r="A31" s="63">
        <v>24</v>
      </c>
      <c r="B31" s="92">
        <f>B30-C30+'Tiến độ giải ngân'!G16</f>
        <v>2112066527.8725388</v>
      </c>
      <c r="C31" s="81">
        <f>$B$31/(B$1-23)</f>
        <v>9733025.4740669988</v>
      </c>
      <c r="D31" s="67">
        <f t="shared" si="7"/>
        <v>19008598.750852849</v>
      </c>
      <c r="E31" s="87">
        <f t="shared" si="4"/>
        <v>28741624.224919848</v>
      </c>
      <c r="F31" s="54" t="s">
        <v>53</v>
      </c>
    </row>
    <row r="32" spans="1:6">
      <c r="A32" s="65">
        <v>25</v>
      </c>
      <c r="B32" s="83">
        <f t="shared" ref="B32:B95" si="11">B31-C31</f>
        <v>2102333502.3984718</v>
      </c>
      <c r="C32" s="82">
        <f>$B$31/(B$1-23)</f>
        <v>9733025.4740669988</v>
      </c>
      <c r="D32" s="68">
        <f t="shared" si="7"/>
        <v>18921001.521586247</v>
      </c>
      <c r="E32" s="88">
        <f t="shared" si="4"/>
        <v>28654026.995653246</v>
      </c>
      <c r="F32" s="4"/>
    </row>
    <row r="33" spans="1:6">
      <c r="A33" s="65">
        <v>26</v>
      </c>
      <c r="B33" s="83">
        <f t="shared" si="11"/>
        <v>2092600476.9244049</v>
      </c>
      <c r="C33" s="82">
        <f t="shared" ref="C33:C96" si="12">$B$31/(B$1-23)</f>
        <v>9733025.4740669988</v>
      </c>
      <c r="D33" s="68">
        <f t="shared" si="7"/>
        <v>18833404.292319644</v>
      </c>
      <c r="E33" s="88">
        <f t="shared" si="4"/>
        <v>28566429.766386643</v>
      </c>
      <c r="F33" s="4"/>
    </row>
    <row r="34" spans="1:6">
      <c r="A34" s="65">
        <v>27</v>
      </c>
      <c r="B34" s="83">
        <f t="shared" si="11"/>
        <v>2082867451.4503379</v>
      </c>
      <c r="C34" s="82">
        <f t="shared" si="12"/>
        <v>9733025.4740669988</v>
      </c>
      <c r="D34" s="68">
        <f t="shared" si="7"/>
        <v>18745807.063053042</v>
      </c>
      <c r="E34" s="88">
        <f t="shared" si="4"/>
        <v>28478832.537120041</v>
      </c>
      <c r="F34" s="4"/>
    </row>
    <row r="35" spans="1:6">
      <c r="A35" s="65">
        <v>28</v>
      </c>
      <c r="B35" s="83">
        <f t="shared" si="11"/>
        <v>2073134425.9762709</v>
      </c>
      <c r="C35" s="82">
        <f t="shared" si="12"/>
        <v>9733025.4740669988</v>
      </c>
      <c r="D35" s="68">
        <f t="shared" si="7"/>
        <v>18658209.833786439</v>
      </c>
      <c r="E35" s="88">
        <f t="shared" si="4"/>
        <v>28391235.307853438</v>
      </c>
      <c r="F35" s="4"/>
    </row>
    <row r="36" spans="1:6">
      <c r="A36" s="65">
        <v>29</v>
      </c>
      <c r="B36" s="83">
        <f t="shared" si="11"/>
        <v>2063401400.5022039</v>
      </c>
      <c r="C36" s="82">
        <f t="shared" si="12"/>
        <v>9733025.4740669988</v>
      </c>
      <c r="D36" s="68">
        <f t="shared" si="7"/>
        <v>18570612.604519833</v>
      </c>
      <c r="E36" s="88">
        <f t="shared" si="4"/>
        <v>28303638.078586832</v>
      </c>
      <c r="F36" s="4"/>
    </row>
    <row r="37" spans="1:6">
      <c r="A37" s="65">
        <v>30</v>
      </c>
      <c r="B37" s="83">
        <f t="shared" si="11"/>
        <v>2053668375.028137</v>
      </c>
      <c r="C37" s="82">
        <f t="shared" si="12"/>
        <v>9733025.4740669988</v>
      </c>
      <c r="D37" s="68">
        <f t="shared" si="7"/>
        <v>18483015.375253234</v>
      </c>
      <c r="E37" s="88">
        <f t="shared" si="4"/>
        <v>28216040.849320233</v>
      </c>
      <c r="F37" s="4"/>
    </row>
    <row r="38" spans="1:6">
      <c r="A38" s="65">
        <v>31</v>
      </c>
      <c r="B38" s="83">
        <f t="shared" si="11"/>
        <v>2043935349.55407</v>
      </c>
      <c r="C38" s="82">
        <f t="shared" si="12"/>
        <v>9733025.4740669988</v>
      </c>
      <c r="D38" s="68">
        <f t="shared" si="7"/>
        <v>18395418.145986628</v>
      </c>
      <c r="E38" s="88">
        <f t="shared" si="4"/>
        <v>28128443.620053627</v>
      </c>
      <c r="F38" s="4"/>
    </row>
    <row r="39" spans="1:6">
      <c r="A39" s="65">
        <v>32</v>
      </c>
      <c r="B39" s="83">
        <f t="shared" si="11"/>
        <v>2034202324.080003</v>
      </c>
      <c r="C39" s="82">
        <f t="shared" si="12"/>
        <v>9733025.4740669988</v>
      </c>
      <c r="D39" s="68">
        <f t="shared" si="7"/>
        <v>18307820.916720029</v>
      </c>
      <c r="E39" s="88">
        <f t="shared" si="4"/>
        <v>28040846.390787028</v>
      </c>
      <c r="F39" s="4"/>
    </row>
    <row r="40" spans="1:6">
      <c r="A40" s="65">
        <v>33</v>
      </c>
      <c r="B40" s="83">
        <f t="shared" si="11"/>
        <v>2024469298.6059361</v>
      </c>
      <c r="C40" s="82">
        <f t="shared" si="12"/>
        <v>9733025.4740669988</v>
      </c>
      <c r="D40" s="68">
        <f t="shared" si="7"/>
        <v>18220223.687453423</v>
      </c>
      <c r="E40" s="88">
        <f t="shared" si="4"/>
        <v>27953249.161520422</v>
      </c>
      <c r="F40" s="4"/>
    </row>
    <row r="41" spans="1:6">
      <c r="A41" s="65">
        <v>34</v>
      </c>
      <c r="B41" s="83">
        <f t="shared" si="11"/>
        <v>2014736273.1318691</v>
      </c>
      <c r="C41" s="82">
        <f t="shared" si="12"/>
        <v>9733025.4740669988</v>
      </c>
      <c r="D41" s="68">
        <f t="shared" si="7"/>
        <v>18132626.458186824</v>
      </c>
      <c r="E41" s="88">
        <f t="shared" si="4"/>
        <v>27865651.932253823</v>
      </c>
      <c r="F41" s="4"/>
    </row>
    <row r="42" spans="1:6">
      <c r="A42" s="65">
        <v>35</v>
      </c>
      <c r="B42" s="83">
        <f t="shared" si="11"/>
        <v>2005003247.6578021</v>
      </c>
      <c r="C42" s="82">
        <f t="shared" si="12"/>
        <v>9733025.4740669988</v>
      </c>
      <c r="D42" s="68">
        <f t="shared" si="7"/>
        <v>18045029.228920218</v>
      </c>
      <c r="E42" s="88">
        <f t="shared" si="4"/>
        <v>27778054.702987216</v>
      </c>
      <c r="F42" s="4"/>
    </row>
    <row r="43" spans="1:6">
      <c r="A43" s="65">
        <v>36</v>
      </c>
      <c r="B43" s="83">
        <f t="shared" si="11"/>
        <v>1995270222.1837351</v>
      </c>
      <c r="C43" s="82">
        <f t="shared" si="12"/>
        <v>9733025.4740669988</v>
      </c>
      <c r="D43" s="68">
        <f t="shared" si="7"/>
        <v>17957431.999653615</v>
      </c>
      <c r="E43" s="88">
        <f t="shared" si="4"/>
        <v>27690457.473720614</v>
      </c>
      <c r="F43" s="4"/>
    </row>
    <row r="44" spans="1:6">
      <c r="A44" s="65">
        <v>37</v>
      </c>
      <c r="B44" s="83">
        <f t="shared" si="11"/>
        <v>1985537196.7096682</v>
      </c>
      <c r="C44" s="82">
        <f t="shared" si="12"/>
        <v>9733025.4740669988</v>
      </c>
      <c r="D44" s="68">
        <f t="shared" si="7"/>
        <v>17869834.770387013</v>
      </c>
      <c r="E44" s="88">
        <f t="shared" si="4"/>
        <v>27602860.244454011</v>
      </c>
      <c r="F44" s="4"/>
    </row>
    <row r="45" spans="1:6">
      <c r="A45" s="65">
        <v>38</v>
      </c>
      <c r="B45" s="83">
        <f t="shared" si="11"/>
        <v>1975804171.2356012</v>
      </c>
      <c r="C45" s="82">
        <f t="shared" si="12"/>
        <v>9733025.4740669988</v>
      </c>
      <c r="D45" s="68">
        <f t="shared" si="7"/>
        <v>17782237.54112041</v>
      </c>
      <c r="E45" s="88">
        <f t="shared" si="4"/>
        <v>27515263.015187409</v>
      </c>
      <c r="F45" s="4"/>
    </row>
    <row r="46" spans="1:6">
      <c r="A46" s="65">
        <v>39</v>
      </c>
      <c r="B46" s="83">
        <f t="shared" si="11"/>
        <v>1966071145.7615342</v>
      </c>
      <c r="C46" s="82">
        <f t="shared" si="12"/>
        <v>9733025.4740669988</v>
      </c>
      <c r="D46" s="68">
        <f t="shared" si="7"/>
        <v>17694640.311853807</v>
      </c>
      <c r="E46" s="88">
        <f t="shared" si="4"/>
        <v>27427665.785920806</v>
      </c>
      <c r="F46" s="4"/>
    </row>
    <row r="47" spans="1:6">
      <c r="A47" s="65">
        <v>40</v>
      </c>
      <c r="B47" s="83">
        <f t="shared" si="11"/>
        <v>1956338120.2874672</v>
      </c>
      <c r="C47" s="82">
        <f t="shared" si="12"/>
        <v>9733025.4740669988</v>
      </c>
      <c r="D47" s="68">
        <f t="shared" si="7"/>
        <v>17607043.082587205</v>
      </c>
      <c r="E47" s="88">
        <f t="shared" si="4"/>
        <v>27340068.556654204</v>
      </c>
      <c r="F47" s="4"/>
    </row>
    <row r="48" spans="1:6">
      <c r="A48" s="65">
        <v>41</v>
      </c>
      <c r="B48" s="83">
        <f t="shared" si="11"/>
        <v>1946605094.8134003</v>
      </c>
      <c r="C48" s="82">
        <f t="shared" si="12"/>
        <v>9733025.4740669988</v>
      </c>
      <c r="D48" s="68">
        <f t="shared" si="7"/>
        <v>17519445.853320602</v>
      </c>
      <c r="E48" s="88">
        <f t="shared" si="4"/>
        <v>27252471.327387601</v>
      </c>
      <c r="F48" s="4"/>
    </row>
    <row r="49" spans="1:6">
      <c r="A49" s="65">
        <v>42</v>
      </c>
      <c r="B49" s="83">
        <f t="shared" si="11"/>
        <v>1936872069.3393333</v>
      </c>
      <c r="C49" s="82">
        <f t="shared" si="12"/>
        <v>9733025.4740669988</v>
      </c>
      <c r="D49" s="68">
        <f t="shared" si="7"/>
        <v>17431848.624054</v>
      </c>
      <c r="E49" s="88">
        <f t="shared" si="4"/>
        <v>27164874.098120999</v>
      </c>
      <c r="F49" s="4"/>
    </row>
    <row r="50" spans="1:6">
      <c r="A50" s="65">
        <v>43</v>
      </c>
      <c r="B50" s="83">
        <f t="shared" si="11"/>
        <v>1927139043.8652663</v>
      </c>
      <c r="C50" s="82">
        <f t="shared" si="12"/>
        <v>9733025.4740669988</v>
      </c>
      <c r="D50" s="68">
        <f t="shared" si="7"/>
        <v>17344251.394787397</v>
      </c>
      <c r="E50" s="88">
        <f t="shared" si="4"/>
        <v>27077276.868854396</v>
      </c>
      <c r="F50" s="4"/>
    </row>
    <row r="51" spans="1:6">
      <c r="A51" s="65">
        <v>44</v>
      </c>
      <c r="B51" s="83">
        <f t="shared" si="11"/>
        <v>1917406018.3911994</v>
      </c>
      <c r="C51" s="82">
        <f t="shared" si="12"/>
        <v>9733025.4740669988</v>
      </c>
      <c r="D51" s="68">
        <f t="shared" si="7"/>
        <v>17256654.165520795</v>
      </c>
      <c r="E51" s="88">
        <f t="shared" si="4"/>
        <v>26989679.639587793</v>
      </c>
      <c r="F51" s="4"/>
    </row>
    <row r="52" spans="1:6">
      <c r="A52" s="65">
        <v>45</v>
      </c>
      <c r="B52" s="83">
        <f t="shared" si="11"/>
        <v>1907672992.9171324</v>
      </c>
      <c r="C52" s="82">
        <f t="shared" si="12"/>
        <v>9733025.4740669988</v>
      </c>
      <c r="D52" s="68">
        <f t="shared" si="7"/>
        <v>17169056.936254192</v>
      </c>
      <c r="E52" s="88">
        <f t="shared" si="4"/>
        <v>26902082.410321191</v>
      </c>
      <c r="F52" s="4"/>
    </row>
    <row r="53" spans="1:6">
      <c r="A53" s="65">
        <v>46</v>
      </c>
      <c r="B53" s="83">
        <f t="shared" si="11"/>
        <v>1897939967.4430654</v>
      </c>
      <c r="C53" s="82">
        <f t="shared" si="12"/>
        <v>9733025.4740669988</v>
      </c>
      <c r="D53" s="68">
        <f t="shared" si="7"/>
        <v>17081459.70698759</v>
      </c>
      <c r="E53" s="88">
        <f t="shared" si="4"/>
        <v>26814485.181054588</v>
      </c>
      <c r="F53" s="4"/>
    </row>
    <row r="54" spans="1:6">
      <c r="A54" s="65">
        <v>47</v>
      </c>
      <c r="B54" s="83">
        <f t="shared" si="11"/>
        <v>1888206941.9689984</v>
      </c>
      <c r="C54" s="82">
        <f t="shared" si="12"/>
        <v>9733025.4740669988</v>
      </c>
      <c r="D54" s="68">
        <f t="shared" si="7"/>
        <v>16993862.477720987</v>
      </c>
      <c r="E54" s="88">
        <f t="shared" si="4"/>
        <v>26726887.951787986</v>
      </c>
      <c r="F54" s="4"/>
    </row>
    <row r="55" spans="1:6">
      <c r="A55" s="65">
        <v>48</v>
      </c>
      <c r="B55" s="83">
        <f t="shared" si="11"/>
        <v>1878473916.4949315</v>
      </c>
      <c r="C55" s="82">
        <f t="shared" si="12"/>
        <v>9733025.4740669988</v>
      </c>
      <c r="D55" s="68">
        <f t="shared" si="7"/>
        <v>16906265.248454381</v>
      </c>
      <c r="E55" s="88">
        <f t="shared" si="4"/>
        <v>26639290.72252138</v>
      </c>
      <c r="F55" s="4"/>
    </row>
    <row r="56" spans="1:6">
      <c r="A56" s="65">
        <v>49</v>
      </c>
      <c r="B56" s="83">
        <f t="shared" si="11"/>
        <v>1868740891.0208645</v>
      </c>
      <c r="C56" s="82">
        <f t="shared" si="12"/>
        <v>9733025.4740669988</v>
      </c>
      <c r="D56" s="68">
        <f t="shared" si="7"/>
        <v>16818668.019187782</v>
      </c>
      <c r="E56" s="88">
        <f t="shared" si="4"/>
        <v>26551693.493254781</v>
      </c>
      <c r="F56" s="4"/>
    </row>
    <row r="57" spans="1:6">
      <c r="A57" s="65">
        <v>50</v>
      </c>
      <c r="B57" s="83">
        <f t="shared" si="11"/>
        <v>1859007865.5467975</v>
      </c>
      <c r="C57" s="82">
        <f t="shared" si="12"/>
        <v>9733025.4740669988</v>
      </c>
      <c r="D57" s="68">
        <f t="shared" si="7"/>
        <v>16731070.789921178</v>
      </c>
      <c r="E57" s="88">
        <f t="shared" si="4"/>
        <v>26464096.263988174</v>
      </c>
      <c r="F57" s="4"/>
    </row>
    <row r="58" spans="1:6">
      <c r="A58" s="65">
        <v>51</v>
      </c>
      <c r="B58" s="83">
        <f t="shared" si="11"/>
        <v>1849274840.0727305</v>
      </c>
      <c r="C58" s="82">
        <f t="shared" si="12"/>
        <v>9733025.4740669988</v>
      </c>
      <c r="D58" s="68">
        <f t="shared" si="7"/>
        <v>16643473.560654575</v>
      </c>
      <c r="E58" s="88">
        <f t="shared" si="4"/>
        <v>26376499.034721576</v>
      </c>
      <c r="F58" s="4"/>
    </row>
    <row r="59" spans="1:6">
      <c r="A59" s="65">
        <v>52</v>
      </c>
      <c r="B59" s="83">
        <f t="shared" si="11"/>
        <v>1839541814.5986636</v>
      </c>
      <c r="C59" s="82">
        <f t="shared" si="12"/>
        <v>9733025.4740669988</v>
      </c>
      <c r="D59" s="68">
        <f t="shared" si="7"/>
        <v>16555876.331387972</v>
      </c>
      <c r="E59" s="88">
        <f t="shared" si="4"/>
        <v>26288901.805454969</v>
      </c>
      <c r="F59" s="4"/>
    </row>
    <row r="60" spans="1:6">
      <c r="A60" s="65">
        <v>53</v>
      </c>
      <c r="B60" s="83">
        <f t="shared" si="11"/>
        <v>1829808789.1245966</v>
      </c>
      <c r="C60" s="82">
        <f t="shared" si="12"/>
        <v>9733025.4740669988</v>
      </c>
      <c r="D60" s="68">
        <f t="shared" si="7"/>
        <v>16468279.102121368</v>
      </c>
      <c r="E60" s="88">
        <f t="shared" si="4"/>
        <v>26201304.576188367</v>
      </c>
      <c r="F60" s="4"/>
    </row>
    <row r="61" spans="1:6">
      <c r="A61" s="65">
        <v>54</v>
      </c>
      <c r="B61" s="83">
        <f t="shared" si="11"/>
        <v>1820075763.6505296</v>
      </c>
      <c r="C61" s="82">
        <f t="shared" si="12"/>
        <v>9733025.4740669988</v>
      </c>
      <c r="D61" s="68">
        <f t="shared" si="7"/>
        <v>16380681.872854767</v>
      </c>
      <c r="E61" s="88">
        <f t="shared" si="4"/>
        <v>26113707.346921764</v>
      </c>
      <c r="F61" s="4"/>
    </row>
    <row r="62" spans="1:6">
      <c r="A62" s="65">
        <v>55</v>
      </c>
      <c r="B62" s="83">
        <f t="shared" si="11"/>
        <v>1810342738.1764627</v>
      </c>
      <c r="C62" s="82">
        <f t="shared" si="12"/>
        <v>9733025.4740669988</v>
      </c>
      <c r="D62" s="68">
        <f t="shared" si="7"/>
        <v>16293084.643588163</v>
      </c>
      <c r="E62" s="88">
        <f t="shared" si="4"/>
        <v>26026110.117655162</v>
      </c>
      <c r="F62" s="4"/>
    </row>
    <row r="63" spans="1:6">
      <c r="A63" s="65">
        <v>56</v>
      </c>
      <c r="B63" s="83">
        <f t="shared" si="11"/>
        <v>1800609712.7023957</v>
      </c>
      <c r="C63" s="82">
        <f t="shared" si="12"/>
        <v>9733025.4740669988</v>
      </c>
      <c r="D63" s="68">
        <f t="shared" si="7"/>
        <v>16205487.414321562</v>
      </c>
      <c r="E63" s="88">
        <f t="shared" si="4"/>
        <v>25938512.888388559</v>
      </c>
      <c r="F63" s="4"/>
    </row>
    <row r="64" spans="1:6">
      <c r="A64" s="65">
        <v>57</v>
      </c>
      <c r="B64" s="83">
        <f t="shared" si="11"/>
        <v>1790876687.2283287</v>
      </c>
      <c r="C64" s="82">
        <f t="shared" si="12"/>
        <v>9733025.4740669988</v>
      </c>
      <c r="D64" s="68">
        <f t="shared" si="7"/>
        <v>16117890.185054958</v>
      </c>
      <c r="E64" s="88">
        <f t="shared" si="4"/>
        <v>25850915.659121957</v>
      </c>
      <c r="F64" s="4"/>
    </row>
    <row r="65" spans="1:6">
      <c r="A65" s="65">
        <v>58</v>
      </c>
      <c r="B65" s="83">
        <f t="shared" si="11"/>
        <v>1781143661.7542617</v>
      </c>
      <c r="C65" s="82">
        <f t="shared" si="12"/>
        <v>9733025.4740669988</v>
      </c>
      <c r="D65" s="68">
        <f t="shared" si="7"/>
        <v>16030292.955788357</v>
      </c>
      <c r="E65" s="88">
        <f t="shared" si="4"/>
        <v>25763318.429855354</v>
      </c>
      <c r="F65" s="4"/>
    </row>
    <row r="66" spans="1:6">
      <c r="A66" s="65">
        <v>59</v>
      </c>
      <c r="B66" s="83">
        <f t="shared" si="11"/>
        <v>1771410636.2801948</v>
      </c>
      <c r="C66" s="82">
        <f t="shared" si="12"/>
        <v>9733025.4740669988</v>
      </c>
      <c r="D66" s="68">
        <f t="shared" si="7"/>
        <v>15942695.726521753</v>
      </c>
      <c r="E66" s="88">
        <f t="shared" si="4"/>
        <v>25675721.200588752</v>
      </c>
      <c r="F66" s="4"/>
    </row>
    <row r="67" spans="1:6">
      <c r="A67" s="65">
        <v>60</v>
      </c>
      <c r="B67" s="83">
        <f t="shared" si="11"/>
        <v>1761677610.8061278</v>
      </c>
      <c r="C67" s="82">
        <f t="shared" si="12"/>
        <v>9733025.4740669988</v>
      </c>
      <c r="D67" s="68">
        <f t="shared" si="7"/>
        <v>15855098.497255148</v>
      </c>
      <c r="E67" s="88">
        <f t="shared" si="4"/>
        <v>25588123.971322149</v>
      </c>
      <c r="F67" s="4"/>
    </row>
    <row r="68" spans="1:6">
      <c r="A68" s="65">
        <v>61</v>
      </c>
      <c r="B68" s="83">
        <f t="shared" si="11"/>
        <v>1751944585.3320608</v>
      </c>
      <c r="C68" s="82">
        <f t="shared" si="12"/>
        <v>9733025.4740669988</v>
      </c>
      <c r="D68" s="68">
        <f t="shared" si="7"/>
        <v>15767501.267988548</v>
      </c>
      <c r="E68" s="88">
        <f t="shared" si="4"/>
        <v>25500526.742055546</v>
      </c>
      <c r="F68" s="4"/>
    </row>
    <row r="69" spans="1:6">
      <c r="A69" s="65">
        <v>62</v>
      </c>
      <c r="B69" s="83">
        <f t="shared" si="11"/>
        <v>1742211559.8579938</v>
      </c>
      <c r="C69" s="82">
        <f t="shared" si="12"/>
        <v>9733025.4740669988</v>
      </c>
      <c r="D69" s="68">
        <f t="shared" si="7"/>
        <v>15679904.038721943</v>
      </c>
      <c r="E69" s="88">
        <f t="shared" si="4"/>
        <v>25412929.512788944</v>
      </c>
      <c r="F69" s="4"/>
    </row>
    <row r="70" spans="1:6">
      <c r="A70" s="65">
        <v>63</v>
      </c>
      <c r="B70" s="83">
        <f t="shared" si="11"/>
        <v>1732478534.3839269</v>
      </c>
      <c r="C70" s="82">
        <f t="shared" si="12"/>
        <v>9733025.4740669988</v>
      </c>
      <c r="D70" s="68">
        <f t="shared" si="7"/>
        <v>15592306.809455343</v>
      </c>
      <c r="E70" s="88">
        <f t="shared" si="4"/>
        <v>25325332.283522341</v>
      </c>
      <c r="F70" s="4"/>
    </row>
    <row r="71" spans="1:6">
      <c r="A71" s="65">
        <v>64</v>
      </c>
      <c r="B71" s="83">
        <f t="shared" si="11"/>
        <v>1722745508.9098599</v>
      </c>
      <c r="C71" s="82">
        <f t="shared" si="12"/>
        <v>9733025.4740669988</v>
      </c>
      <c r="D71" s="68">
        <f t="shared" si="7"/>
        <v>15504709.580188738</v>
      </c>
      <c r="E71" s="88">
        <f t="shared" ref="E71:E134" si="13">SUM(C71+D71)</f>
        <v>25237735.054255739</v>
      </c>
      <c r="F71" s="4"/>
    </row>
    <row r="72" spans="1:6">
      <c r="A72" s="65">
        <v>65</v>
      </c>
      <c r="B72" s="83">
        <f t="shared" si="11"/>
        <v>1713012483.4357929</v>
      </c>
      <c r="C72" s="82">
        <f t="shared" si="12"/>
        <v>9733025.4740669988</v>
      </c>
      <c r="D72" s="68">
        <f t="shared" si="7"/>
        <v>15417112.350922136</v>
      </c>
      <c r="E72" s="88">
        <f t="shared" si="13"/>
        <v>25150137.824989133</v>
      </c>
      <c r="F72" s="4"/>
    </row>
    <row r="73" spans="1:6">
      <c r="A73" s="65">
        <v>66</v>
      </c>
      <c r="B73" s="83">
        <f t="shared" si="11"/>
        <v>1703279457.961726</v>
      </c>
      <c r="C73" s="82">
        <f t="shared" si="12"/>
        <v>9733025.4740669988</v>
      </c>
      <c r="D73" s="68">
        <f t="shared" si="7"/>
        <v>15329515.121655533</v>
      </c>
      <c r="E73" s="88">
        <f t="shared" si="13"/>
        <v>25062540.595722534</v>
      </c>
      <c r="F73" s="4"/>
    </row>
    <row r="74" spans="1:6">
      <c r="A74" s="65">
        <v>67</v>
      </c>
      <c r="B74" s="83">
        <f t="shared" si="11"/>
        <v>1693546432.487659</v>
      </c>
      <c r="C74" s="82">
        <f t="shared" si="12"/>
        <v>9733025.4740669988</v>
      </c>
      <c r="D74" s="68">
        <f t="shared" si="7"/>
        <v>15241917.892388931</v>
      </c>
      <c r="E74" s="88">
        <f t="shared" si="13"/>
        <v>24974943.366455927</v>
      </c>
      <c r="F74" s="4"/>
    </row>
    <row r="75" spans="1:6">
      <c r="A75" s="65">
        <v>68</v>
      </c>
      <c r="B75" s="83">
        <f t="shared" si="11"/>
        <v>1683813407.013592</v>
      </c>
      <c r="C75" s="82">
        <f t="shared" si="12"/>
        <v>9733025.4740669988</v>
      </c>
      <c r="D75" s="68">
        <f t="shared" si="7"/>
        <v>15154320.663122328</v>
      </c>
      <c r="E75" s="88">
        <f t="shared" si="13"/>
        <v>24887346.137189329</v>
      </c>
      <c r="F75" s="4"/>
    </row>
    <row r="76" spans="1:6">
      <c r="A76" s="65">
        <v>69</v>
      </c>
      <c r="B76" s="83">
        <f t="shared" si="11"/>
        <v>1674080381.539525</v>
      </c>
      <c r="C76" s="82">
        <f t="shared" si="12"/>
        <v>9733025.4740669988</v>
      </c>
      <c r="D76" s="68">
        <f t="shared" si="7"/>
        <v>15066723.433855725</v>
      </c>
      <c r="E76" s="88">
        <f t="shared" si="13"/>
        <v>24799748.907922722</v>
      </c>
      <c r="F76" s="4"/>
    </row>
    <row r="77" spans="1:6">
      <c r="A77" s="65">
        <v>70</v>
      </c>
      <c r="B77" s="83">
        <f t="shared" si="11"/>
        <v>1664347356.0654581</v>
      </c>
      <c r="C77" s="82">
        <f t="shared" si="12"/>
        <v>9733025.4740669988</v>
      </c>
      <c r="D77" s="68">
        <f t="shared" si="7"/>
        <v>14979126.204589123</v>
      </c>
      <c r="E77" s="88">
        <f t="shared" si="13"/>
        <v>24712151.678656124</v>
      </c>
      <c r="F77" s="4"/>
    </row>
    <row r="78" spans="1:6">
      <c r="A78" s="65">
        <v>71</v>
      </c>
      <c r="B78" s="83">
        <f t="shared" si="11"/>
        <v>1654614330.5913911</v>
      </c>
      <c r="C78" s="82">
        <f t="shared" si="12"/>
        <v>9733025.4740669988</v>
      </c>
      <c r="D78" s="68">
        <f t="shared" si="7"/>
        <v>14891528.97532252</v>
      </c>
      <c r="E78" s="88">
        <f t="shared" si="13"/>
        <v>24624554.449389517</v>
      </c>
      <c r="F78" s="4"/>
    </row>
    <row r="79" spans="1:6">
      <c r="A79" s="65">
        <v>72</v>
      </c>
      <c r="B79" s="83">
        <f t="shared" si="11"/>
        <v>1644881305.1173241</v>
      </c>
      <c r="C79" s="82">
        <f t="shared" si="12"/>
        <v>9733025.4740669988</v>
      </c>
      <c r="D79" s="68">
        <f t="shared" si="7"/>
        <v>14803931.746055916</v>
      </c>
      <c r="E79" s="88">
        <f t="shared" si="13"/>
        <v>24536957.220122915</v>
      </c>
      <c r="F79" s="4"/>
    </row>
    <row r="80" spans="1:6">
      <c r="A80" s="65">
        <v>73</v>
      </c>
      <c r="B80" s="83">
        <f t="shared" si="11"/>
        <v>1635148279.6432571</v>
      </c>
      <c r="C80" s="82">
        <f t="shared" si="12"/>
        <v>9733025.4740669988</v>
      </c>
      <c r="D80" s="68">
        <f t="shared" si="7"/>
        <v>14716334.516789315</v>
      </c>
      <c r="E80" s="88">
        <f t="shared" si="13"/>
        <v>24449359.990856312</v>
      </c>
      <c r="F80" s="4"/>
    </row>
    <row r="81" spans="1:6">
      <c r="A81" s="65">
        <v>74</v>
      </c>
      <c r="B81" s="83">
        <f t="shared" si="11"/>
        <v>1625415254.1691902</v>
      </c>
      <c r="C81" s="82">
        <f t="shared" si="12"/>
        <v>9733025.4740669988</v>
      </c>
      <c r="D81" s="68">
        <f t="shared" si="7"/>
        <v>14628737.287522711</v>
      </c>
      <c r="E81" s="88">
        <f t="shared" si="13"/>
        <v>24361762.76158971</v>
      </c>
      <c r="F81" s="4"/>
    </row>
    <row r="82" spans="1:6">
      <c r="A82" s="65">
        <v>75</v>
      </c>
      <c r="B82" s="83">
        <f t="shared" si="11"/>
        <v>1615682228.6951232</v>
      </c>
      <c r="C82" s="82">
        <f t="shared" si="12"/>
        <v>9733025.4740669988</v>
      </c>
      <c r="D82" s="68">
        <f t="shared" ref="D82:D145" si="14">IF(A82&lt;=$B$4,B82*$B$3/12,B82*$B$5/12)</f>
        <v>14541140.05825611</v>
      </c>
      <c r="E82" s="88">
        <f t="shared" si="13"/>
        <v>24274165.532323107</v>
      </c>
      <c r="F82" s="4"/>
    </row>
    <row r="83" spans="1:6">
      <c r="A83" s="65">
        <v>76</v>
      </c>
      <c r="B83" s="83">
        <f t="shared" si="11"/>
        <v>1605949203.2210562</v>
      </c>
      <c r="C83" s="82">
        <f t="shared" si="12"/>
        <v>9733025.4740669988</v>
      </c>
      <c r="D83" s="68">
        <f t="shared" si="14"/>
        <v>14453542.828989506</v>
      </c>
      <c r="E83" s="88">
        <f t="shared" si="13"/>
        <v>24186568.303056505</v>
      </c>
      <c r="F83" s="4"/>
    </row>
    <row r="84" spans="1:6">
      <c r="A84" s="65">
        <v>77</v>
      </c>
      <c r="B84" s="83">
        <f t="shared" si="11"/>
        <v>1596216177.7469893</v>
      </c>
      <c r="C84" s="82">
        <f t="shared" si="12"/>
        <v>9733025.4740669988</v>
      </c>
      <c r="D84" s="68">
        <f t="shared" si="14"/>
        <v>14365945.599722901</v>
      </c>
      <c r="E84" s="88">
        <f t="shared" si="13"/>
        <v>24098971.073789902</v>
      </c>
      <c r="F84" s="4"/>
    </row>
    <row r="85" spans="1:6">
      <c r="A85" s="65">
        <v>78</v>
      </c>
      <c r="B85" s="83">
        <f t="shared" si="11"/>
        <v>1586483152.2729223</v>
      </c>
      <c r="C85" s="82">
        <f t="shared" si="12"/>
        <v>9733025.4740669988</v>
      </c>
      <c r="D85" s="68">
        <f t="shared" si="14"/>
        <v>14278348.370456301</v>
      </c>
      <c r="E85" s="88">
        <f t="shared" si="13"/>
        <v>24011373.844523299</v>
      </c>
      <c r="F85" s="4"/>
    </row>
    <row r="86" spans="1:6">
      <c r="A86" s="65">
        <v>79</v>
      </c>
      <c r="B86" s="83">
        <f t="shared" si="11"/>
        <v>1576750126.7988553</v>
      </c>
      <c r="C86" s="82">
        <f t="shared" si="12"/>
        <v>9733025.4740669988</v>
      </c>
      <c r="D86" s="68">
        <f t="shared" si="14"/>
        <v>14190751.141189696</v>
      </c>
      <c r="E86" s="88">
        <f t="shared" si="13"/>
        <v>23923776.615256697</v>
      </c>
      <c r="F86" s="4"/>
    </row>
    <row r="87" spans="1:6">
      <c r="A87" s="65">
        <v>80</v>
      </c>
      <c r="B87" s="83">
        <f t="shared" si="11"/>
        <v>1567017101.3247883</v>
      </c>
      <c r="C87" s="82">
        <f t="shared" si="12"/>
        <v>9733025.4740669988</v>
      </c>
      <c r="D87" s="68">
        <f t="shared" si="14"/>
        <v>14103153.911923096</v>
      </c>
      <c r="E87" s="88">
        <f t="shared" si="13"/>
        <v>23836179.385990094</v>
      </c>
      <c r="F87" s="4"/>
    </row>
    <row r="88" spans="1:6">
      <c r="A88" s="65">
        <v>81</v>
      </c>
      <c r="B88" s="83">
        <f t="shared" si="11"/>
        <v>1557284075.8507214</v>
      </c>
      <c r="C88" s="82">
        <f t="shared" si="12"/>
        <v>9733025.4740669988</v>
      </c>
      <c r="D88" s="68">
        <f t="shared" si="14"/>
        <v>14015556.682656491</v>
      </c>
      <c r="E88" s="88">
        <f t="shared" si="13"/>
        <v>23748582.156723492</v>
      </c>
      <c r="F88" s="4"/>
    </row>
    <row r="89" spans="1:6">
      <c r="A89" s="65">
        <v>82</v>
      </c>
      <c r="B89" s="83">
        <f t="shared" si="11"/>
        <v>1547551050.3766544</v>
      </c>
      <c r="C89" s="82">
        <f t="shared" si="12"/>
        <v>9733025.4740669988</v>
      </c>
      <c r="D89" s="68">
        <f t="shared" si="14"/>
        <v>13927959.45338989</v>
      </c>
      <c r="E89" s="88">
        <f t="shared" si="13"/>
        <v>23660984.927456889</v>
      </c>
      <c r="F89" s="4"/>
    </row>
    <row r="90" spans="1:6">
      <c r="A90" s="65">
        <v>83</v>
      </c>
      <c r="B90" s="83">
        <f t="shared" si="11"/>
        <v>1537818024.9025874</v>
      </c>
      <c r="C90" s="82">
        <f t="shared" si="12"/>
        <v>9733025.4740669988</v>
      </c>
      <c r="D90" s="68">
        <f t="shared" si="14"/>
        <v>13840362.224123286</v>
      </c>
      <c r="E90" s="88">
        <f t="shared" si="13"/>
        <v>23573387.698190287</v>
      </c>
      <c r="F90" s="4"/>
    </row>
    <row r="91" spans="1:6">
      <c r="A91" s="65">
        <v>84</v>
      </c>
      <c r="B91" s="83">
        <f t="shared" si="11"/>
        <v>1528084999.4285204</v>
      </c>
      <c r="C91" s="82">
        <f t="shared" si="12"/>
        <v>9733025.4740669988</v>
      </c>
      <c r="D91" s="68">
        <f t="shared" si="14"/>
        <v>13752764.994856684</v>
      </c>
      <c r="E91" s="88">
        <f t="shared" si="13"/>
        <v>23485790.46892368</v>
      </c>
      <c r="F91" s="4"/>
    </row>
    <row r="92" spans="1:6">
      <c r="A92" s="65">
        <v>85</v>
      </c>
      <c r="B92" s="83">
        <f t="shared" si="11"/>
        <v>1518351973.9544535</v>
      </c>
      <c r="C92" s="82">
        <f t="shared" si="12"/>
        <v>9733025.4740669988</v>
      </c>
      <c r="D92" s="68">
        <f t="shared" si="14"/>
        <v>13665167.765590081</v>
      </c>
      <c r="E92" s="88">
        <f t="shared" si="13"/>
        <v>23398193.239657082</v>
      </c>
      <c r="F92" s="4"/>
    </row>
    <row r="93" spans="1:6">
      <c r="A93" s="65">
        <v>86</v>
      </c>
      <c r="B93" s="83">
        <f t="shared" si="11"/>
        <v>1508618948.4803865</v>
      </c>
      <c r="C93" s="82">
        <f t="shared" si="12"/>
        <v>9733025.4740669988</v>
      </c>
      <c r="D93" s="68">
        <f t="shared" si="14"/>
        <v>13577570.536323478</v>
      </c>
      <c r="E93" s="88">
        <f t="shared" si="13"/>
        <v>23310596.010390475</v>
      </c>
      <c r="F93" s="4"/>
    </row>
    <row r="94" spans="1:6">
      <c r="A94" s="65">
        <v>87</v>
      </c>
      <c r="B94" s="83">
        <f t="shared" si="11"/>
        <v>1498885923.0063195</v>
      </c>
      <c r="C94" s="82">
        <f t="shared" si="12"/>
        <v>9733025.4740669988</v>
      </c>
      <c r="D94" s="68">
        <f t="shared" si="14"/>
        <v>13489973.307056876</v>
      </c>
      <c r="E94" s="88">
        <f t="shared" si="13"/>
        <v>23222998.781123877</v>
      </c>
      <c r="F94" s="4"/>
    </row>
    <row r="95" spans="1:6">
      <c r="A95" s="65">
        <v>88</v>
      </c>
      <c r="B95" s="83">
        <f t="shared" si="11"/>
        <v>1489152897.5322526</v>
      </c>
      <c r="C95" s="82">
        <f t="shared" si="12"/>
        <v>9733025.4740669988</v>
      </c>
      <c r="D95" s="68">
        <f t="shared" si="14"/>
        <v>13402376.077790273</v>
      </c>
      <c r="E95" s="88">
        <f t="shared" si="13"/>
        <v>23135401.55185727</v>
      </c>
      <c r="F95" s="4"/>
    </row>
    <row r="96" spans="1:6">
      <c r="A96" s="65">
        <v>89</v>
      </c>
      <c r="B96" s="83">
        <f t="shared" ref="B96:B159" si="15">B95-C95</f>
        <v>1479419872.0581856</v>
      </c>
      <c r="C96" s="82">
        <f t="shared" si="12"/>
        <v>9733025.4740669988</v>
      </c>
      <c r="D96" s="68">
        <f t="shared" si="14"/>
        <v>13314778.848523669</v>
      </c>
      <c r="E96" s="88">
        <f t="shared" si="13"/>
        <v>23047804.322590668</v>
      </c>
      <c r="F96" s="4"/>
    </row>
    <row r="97" spans="1:6">
      <c r="A97" s="65">
        <v>90</v>
      </c>
      <c r="B97" s="83">
        <f t="shared" si="15"/>
        <v>1469686846.5841186</v>
      </c>
      <c r="C97" s="82">
        <f t="shared" ref="C97:C160" si="16">$B$31/(B$1-23)</f>
        <v>9733025.4740669988</v>
      </c>
      <c r="D97" s="68">
        <f t="shared" si="14"/>
        <v>13227181.619257068</v>
      </c>
      <c r="E97" s="88">
        <f t="shared" si="13"/>
        <v>22960207.093324065</v>
      </c>
      <c r="F97" s="4"/>
    </row>
    <row r="98" spans="1:6">
      <c r="A98" s="65">
        <v>91</v>
      </c>
      <c r="B98" s="83">
        <f t="shared" si="15"/>
        <v>1459953821.1100516</v>
      </c>
      <c r="C98" s="82">
        <f t="shared" si="16"/>
        <v>9733025.4740669988</v>
      </c>
      <c r="D98" s="68">
        <f t="shared" si="14"/>
        <v>13139584.389990464</v>
      </c>
      <c r="E98" s="88">
        <f t="shared" si="13"/>
        <v>22872609.864057463</v>
      </c>
      <c r="F98" s="4"/>
    </row>
    <row r="99" spans="1:6">
      <c r="A99" s="65">
        <v>92</v>
      </c>
      <c r="B99" s="83">
        <f t="shared" si="15"/>
        <v>1450220795.6359847</v>
      </c>
      <c r="C99" s="82">
        <f t="shared" si="16"/>
        <v>9733025.4740669988</v>
      </c>
      <c r="D99" s="68">
        <f t="shared" si="14"/>
        <v>13051987.160723863</v>
      </c>
      <c r="E99" s="88">
        <f t="shared" si="13"/>
        <v>22785012.63479086</v>
      </c>
      <c r="F99" s="4"/>
    </row>
    <row r="100" spans="1:6">
      <c r="A100" s="65">
        <v>93</v>
      </c>
      <c r="B100" s="83">
        <f t="shared" si="15"/>
        <v>1440487770.1619177</v>
      </c>
      <c r="C100" s="82">
        <f t="shared" si="16"/>
        <v>9733025.4740669988</v>
      </c>
      <c r="D100" s="68">
        <f t="shared" si="14"/>
        <v>12964389.931457259</v>
      </c>
      <c r="E100" s="88">
        <f t="shared" si="13"/>
        <v>22697415.405524258</v>
      </c>
      <c r="F100" s="4"/>
    </row>
    <row r="101" spans="1:6">
      <c r="A101" s="65">
        <v>94</v>
      </c>
      <c r="B101" s="83">
        <f t="shared" si="15"/>
        <v>1430754744.6878507</v>
      </c>
      <c r="C101" s="82">
        <f t="shared" si="16"/>
        <v>9733025.4740669988</v>
      </c>
      <c r="D101" s="68">
        <f t="shared" si="14"/>
        <v>12876792.702190658</v>
      </c>
      <c r="E101" s="88">
        <f t="shared" si="13"/>
        <v>22609818.176257655</v>
      </c>
      <c r="F101" s="4"/>
    </row>
    <row r="102" spans="1:6">
      <c r="A102" s="65">
        <v>95</v>
      </c>
      <c r="B102" s="83">
        <f t="shared" si="15"/>
        <v>1421021719.2137837</v>
      </c>
      <c r="C102" s="82">
        <f t="shared" si="16"/>
        <v>9733025.4740669988</v>
      </c>
      <c r="D102" s="68">
        <f t="shared" si="14"/>
        <v>12789195.472924054</v>
      </c>
      <c r="E102" s="88">
        <f t="shared" si="13"/>
        <v>22522220.946991052</v>
      </c>
      <c r="F102" s="4"/>
    </row>
    <row r="103" spans="1:6">
      <c r="A103" s="65">
        <v>96</v>
      </c>
      <c r="B103" s="83">
        <f t="shared" si="15"/>
        <v>1411288693.7397168</v>
      </c>
      <c r="C103" s="82">
        <f t="shared" si="16"/>
        <v>9733025.4740669988</v>
      </c>
      <c r="D103" s="68">
        <f t="shared" si="14"/>
        <v>12701598.243657449</v>
      </c>
      <c r="E103" s="88">
        <f t="shared" si="13"/>
        <v>22434623.71772445</v>
      </c>
      <c r="F103" s="4"/>
    </row>
    <row r="104" spans="1:6">
      <c r="A104" s="65">
        <v>97</v>
      </c>
      <c r="B104" s="83">
        <f t="shared" si="15"/>
        <v>1401555668.2656498</v>
      </c>
      <c r="C104" s="82">
        <f t="shared" si="16"/>
        <v>9733025.4740669988</v>
      </c>
      <c r="D104" s="68">
        <f t="shared" si="14"/>
        <v>12614001.014390849</v>
      </c>
      <c r="E104" s="88">
        <f t="shared" si="13"/>
        <v>22347026.488457847</v>
      </c>
      <c r="F104" s="4"/>
    </row>
    <row r="105" spans="1:6">
      <c r="A105" s="65">
        <v>98</v>
      </c>
      <c r="B105" s="83">
        <f t="shared" si="15"/>
        <v>1391822642.7915828</v>
      </c>
      <c r="C105" s="82">
        <f t="shared" si="16"/>
        <v>9733025.4740669988</v>
      </c>
      <c r="D105" s="68">
        <f>IF(A105&lt;=$B$4,B105*$B$3/12,B105*$B$5/12)</f>
        <v>12526403.785124244</v>
      </c>
      <c r="E105" s="88">
        <f t="shared" si="13"/>
        <v>22259429.259191245</v>
      </c>
      <c r="F105" s="4"/>
    </row>
    <row r="106" spans="1:6">
      <c r="A106" s="65">
        <v>99</v>
      </c>
      <c r="B106" s="83">
        <f t="shared" si="15"/>
        <v>1382089617.3175159</v>
      </c>
      <c r="C106" s="82">
        <f t="shared" si="16"/>
        <v>9733025.4740669988</v>
      </c>
      <c r="D106" s="68">
        <f t="shared" si="14"/>
        <v>12438806.555857643</v>
      </c>
      <c r="E106" s="88">
        <f t="shared" si="13"/>
        <v>22171832.029924642</v>
      </c>
      <c r="F106" s="4"/>
    </row>
    <row r="107" spans="1:6">
      <c r="A107" s="65">
        <v>100</v>
      </c>
      <c r="B107" s="83">
        <f t="shared" si="15"/>
        <v>1372356591.8434489</v>
      </c>
      <c r="C107" s="82">
        <f t="shared" si="16"/>
        <v>9733025.4740669988</v>
      </c>
      <c r="D107" s="68">
        <f t="shared" si="14"/>
        <v>12351209.326591039</v>
      </c>
      <c r="E107" s="88">
        <f t="shared" si="13"/>
        <v>22084234.80065804</v>
      </c>
      <c r="F107" s="4"/>
    </row>
    <row r="108" spans="1:6">
      <c r="A108" s="65">
        <v>101</v>
      </c>
      <c r="B108" s="83">
        <f t="shared" si="15"/>
        <v>1362623566.3693819</v>
      </c>
      <c r="C108" s="82">
        <f t="shared" si="16"/>
        <v>9733025.4740669988</v>
      </c>
      <c r="D108" s="68">
        <f t="shared" si="14"/>
        <v>12263612.097324437</v>
      </c>
      <c r="E108" s="88">
        <f t="shared" si="13"/>
        <v>21996637.571391433</v>
      </c>
      <c r="F108" s="4"/>
    </row>
    <row r="109" spans="1:6">
      <c r="A109" s="65">
        <v>102</v>
      </c>
      <c r="B109" s="83">
        <f t="shared" si="15"/>
        <v>1352890540.8953149</v>
      </c>
      <c r="C109" s="82">
        <f t="shared" si="16"/>
        <v>9733025.4740669988</v>
      </c>
      <c r="D109" s="68">
        <f t="shared" si="14"/>
        <v>12176014.868057834</v>
      </c>
      <c r="E109" s="88">
        <f t="shared" si="13"/>
        <v>21909040.342124835</v>
      </c>
      <c r="F109" s="4"/>
    </row>
    <row r="110" spans="1:6">
      <c r="A110" s="65">
        <v>103</v>
      </c>
      <c r="B110" s="83">
        <f t="shared" si="15"/>
        <v>1343157515.421248</v>
      </c>
      <c r="C110" s="82">
        <f t="shared" si="16"/>
        <v>9733025.4740669988</v>
      </c>
      <c r="D110" s="68">
        <f t="shared" si="14"/>
        <v>12088417.638791231</v>
      </c>
      <c r="E110" s="88">
        <f t="shared" si="13"/>
        <v>21821443.112858228</v>
      </c>
      <c r="F110" s="4"/>
    </row>
    <row r="111" spans="1:6">
      <c r="A111" s="65">
        <v>104</v>
      </c>
      <c r="B111" s="83">
        <f t="shared" si="15"/>
        <v>1333424489.947181</v>
      </c>
      <c r="C111" s="82">
        <f t="shared" si="16"/>
        <v>9733025.4740669988</v>
      </c>
      <c r="D111" s="68">
        <f t="shared" si="14"/>
        <v>12000820.409524629</v>
      </c>
      <c r="E111" s="88">
        <f t="shared" si="13"/>
        <v>21733845.88359163</v>
      </c>
      <c r="F111" s="4"/>
    </row>
    <row r="112" spans="1:6">
      <c r="A112" s="65">
        <v>105</v>
      </c>
      <c r="B112" s="83">
        <f t="shared" si="15"/>
        <v>1323691464.473114</v>
      </c>
      <c r="C112" s="82">
        <f t="shared" si="16"/>
        <v>9733025.4740669988</v>
      </c>
      <c r="D112" s="68">
        <f t="shared" si="14"/>
        <v>11913223.180258026</v>
      </c>
      <c r="E112" s="88">
        <f t="shared" si="13"/>
        <v>21646248.654325023</v>
      </c>
      <c r="F112" s="4"/>
    </row>
    <row r="113" spans="1:6">
      <c r="A113" s="65">
        <v>106</v>
      </c>
      <c r="B113" s="83">
        <f t="shared" si="15"/>
        <v>1313958438.999047</v>
      </c>
      <c r="C113" s="82">
        <f t="shared" si="16"/>
        <v>9733025.4740669988</v>
      </c>
      <c r="D113" s="68">
        <f t="shared" si="14"/>
        <v>11825625.950991424</v>
      </c>
      <c r="E113" s="88">
        <f t="shared" si="13"/>
        <v>21558651.425058424</v>
      </c>
      <c r="F113" s="4"/>
    </row>
    <row r="114" spans="1:6">
      <c r="A114" s="65">
        <v>107</v>
      </c>
      <c r="B114" s="83">
        <f t="shared" si="15"/>
        <v>1304225413.5249801</v>
      </c>
      <c r="C114" s="82">
        <f t="shared" si="16"/>
        <v>9733025.4740669988</v>
      </c>
      <c r="D114" s="68">
        <f t="shared" si="14"/>
        <v>11738028.721724821</v>
      </c>
      <c r="E114" s="88">
        <f t="shared" si="13"/>
        <v>21471054.195791818</v>
      </c>
      <c r="F114" s="4"/>
    </row>
    <row r="115" spans="1:6">
      <c r="A115" s="65">
        <v>108</v>
      </c>
      <c r="B115" s="83">
        <f t="shared" si="15"/>
        <v>1294492388.0509131</v>
      </c>
      <c r="C115" s="82">
        <f t="shared" si="16"/>
        <v>9733025.4740669988</v>
      </c>
      <c r="D115" s="68">
        <f t="shared" si="14"/>
        <v>11650431.492458217</v>
      </c>
      <c r="E115" s="88">
        <f t="shared" si="13"/>
        <v>21383456.966525216</v>
      </c>
      <c r="F115" s="4"/>
    </row>
    <row r="116" spans="1:6">
      <c r="A116" s="65">
        <v>109</v>
      </c>
      <c r="B116" s="83">
        <f t="shared" si="15"/>
        <v>1284759362.5768461</v>
      </c>
      <c r="C116" s="82">
        <f t="shared" si="16"/>
        <v>9733025.4740669988</v>
      </c>
      <c r="D116" s="68">
        <f t="shared" si="14"/>
        <v>11562834.263191616</v>
      </c>
      <c r="E116" s="88">
        <f t="shared" si="13"/>
        <v>21295859.737258613</v>
      </c>
      <c r="F116" s="4"/>
    </row>
    <row r="117" spans="1:6">
      <c r="A117" s="65">
        <v>110</v>
      </c>
      <c r="B117" s="83">
        <f t="shared" si="15"/>
        <v>1275026337.1027792</v>
      </c>
      <c r="C117" s="82">
        <f t="shared" si="16"/>
        <v>9733025.4740669988</v>
      </c>
      <c r="D117" s="68">
        <f t="shared" si="14"/>
        <v>11475237.033925012</v>
      </c>
      <c r="E117" s="88">
        <f t="shared" si="13"/>
        <v>21208262.507992011</v>
      </c>
      <c r="F117" s="4"/>
    </row>
    <row r="118" spans="1:6">
      <c r="A118" s="65">
        <v>111</v>
      </c>
      <c r="B118" s="83">
        <f t="shared" si="15"/>
        <v>1265293311.6287122</v>
      </c>
      <c r="C118" s="82">
        <f t="shared" si="16"/>
        <v>9733025.4740669988</v>
      </c>
      <c r="D118" s="68">
        <f t="shared" si="14"/>
        <v>11387639.804658411</v>
      </c>
      <c r="E118" s="88">
        <f t="shared" si="13"/>
        <v>21120665.278725408</v>
      </c>
      <c r="F118" s="4"/>
    </row>
    <row r="119" spans="1:6">
      <c r="A119" s="65">
        <v>112</v>
      </c>
      <c r="B119" s="83">
        <f t="shared" si="15"/>
        <v>1255560286.1546452</v>
      </c>
      <c r="C119" s="82">
        <f t="shared" si="16"/>
        <v>9733025.4740669988</v>
      </c>
      <c r="D119" s="68">
        <f t="shared" si="14"/>
        <v>11300042.575391807</v>
      </c>
      <c r="E119" s="88">
        <f t="shared" si="13"/>
        <v>21033068.049458805</v>
      </c>
      <c r="F119" s="4"/>
    </row>
    <row r="120" spans="1:6">
      <c r="A120" s="65">
        <v>113</v>
      </c>
      <c r="B120" s="83">
        <f t="shared" si="15"/>
        <v>1245827260.6805782</v>
      </c>
      <c r="C120" s="82">
        <f t="shared" si="16"/>
        <v>9733025.4740669988</v>
      </c>
      <c r="D120" s="68">
        <f t="shared" si="14"/>
        <v>11212445.346125202</v>
      </c>
      <c r="E120" s="88">
        <f t="shared" si="13"/>
        <v>20945470.820192203</v>
      </c>
      <c r="F120" s="4"/>
    </row>
    <row r="121" spans="1:6">
      <c r="A121" s="65">
        <v>114</v>
      </c>
      <c r="B121" s="83">
        <f t="shared" si="15"/>
        <v>1236094235.2065113</v>
      </c>
      <c r="C121" s="82">
        <f t="shared" si="16"/>
        <v>9733025.4740669988</v>
      </c>
      <c r="D121" s="68">
        <f t="shared" si="14"/>
        <v>11124848.116858602</v>
      </c>
      <c r="E121" s="88">
        <f t="shared" si="13"/>
        <v>20857873.5909256</v>
      </c>
      <c r="F121" s="4"/>
    </row>
    <row r="122" spans="1:6">
      <c r="A122" s="65">
        <v>115</v>
      </c>
      <c r="B122" s="83">
        <f t="shared" si="15"/>
        <v>1226361209.7324443</v>
      </c>
      <c r="C122" s="82">
        <f t="shared" si="16"/>
        <v>9733025.4740669988</v>
      </c>
      <c r="D122" s="68">
        <f t="shared" si="14"/>
        <v>11037250.887591999</v>
      </c>
      <c r="E122" s="88">
        <f t="shared" si="13"/>
        <v>20770276.361658998</v>
      </c>
      <c r="F122" s="4"/>
    </row>
    <row r="123" spans="1:6">
      <c r="A123" s="65">
        <v>116</v>
      </c>
      <c r="B123" s="83">
        <f t="shared" si="15"/>
        <v>1216628184.2583773</v>
      </c>
      <c r="C123" s="82">
        <f t="shared" si="16"/>
        <v>9733025.4740669988</v>
      </c>
      <c r="D123" s="68">
        <f t="shared" si="14"/>
        <v>10949653.658325395</v>
      </c>
      <c r="E123" s="88">
        <f t="shared" si="13"/>
        <v>20682679.132392392</v>
      </c>
      <c r="F123" s="4"/>
    </row>
    <row r="124" spans="1:6">
      <c r="A124" s="65">
        <v>117</v>
      </c>
      <c r="B124" s="83">
        <f t="shared" si="15"/>
        <v>1206895158.7843103</v>
      </c>
      <c r="C124" s="82">
        <f t="shared" si="16"/>
        <v>9733025.4740669988</v>
      </c>
      <c r="D124" s="68">
        <f t="shared" si="14"/>
        <v>10862056.429058792</v>
      </c>
      <c r="E124" s="88">
        <f t="shared" si="13"/>
        <v>20595081.903125793</v>
      </c>
      <c r="F124" s="4"/>
    </row>
    <row r="125" spans="1:6">
      <c r="A125" s="65">
        <v>118</v>
      </c>
      <c r="B125" s="83">
        <f t="shared" si="15"/>
        <v>1197162133.3102434</v>
      </c>
      <c r="C125" s="82">
        <f t="shared" si="16"/>
        <v>9733025.4740669988</v>
      </c>
      <c r="D125" s="68">
        <f t="shared" si="14"/>
        <v>10774459.19979219</v>
      </c>
      <c r="E125" s="88">
        <f t="shared" si="13"/>
        <v>20507484.673859186</v>
      </c>
      <c r="F125" s="4"/>
    </row>
    <row r="126" spans="1:6">
      <c r="A126" s="65">
        <v>119</v>
      </c>
      <c r="B126" s="83">
        <f t="shared" si="15"/>
        <v>1187429107.8361764</v>
      </c>
      <c r="C126" s="82">
        <f t="shared" si="16"/>
        <v>9733025.4740669988</v>
      </c>
      <c r="D126" s="68">
        <f t="shared" si="14"/>
        <v>10686861.970525587</v>
      </c>
      <c r="E126" s="88">
        <f t="shared" si="13"/>
        <v>20419887.444592588</v>
      </c>
      <c r="F126" s="4"/>
    </row>
    <row r="127" spans="1:6">
      <c r="A127" s="65">
        <v>120</v>
      </c>
      <c r="B127" s="83">
        <f t="shared" si="15"/>
        <v>1177696082.3621094</v>
      </c>
      <c r="C127" s="82">
        <f t="shared" si="16"/>
        <v>9733025.4740669988</v>
      </c>
      <c r="D127" s="68">
        <f t="shared" si="14"/>
        <v>10599264.741258984</v>
      </c>
      <c r="E127" s="88">
        <f t="shared" si="13"/>
        <v>20332290.215325981</v>
      </c>
      <c r="F127" s="4"/>
    </row>
    <row r="128" spans="1:6">
      <c r="A128" s="65">
        <v>121</v>
      </c>
      <c r="B128" s="83">
        <f t="shared" si="15"/>
        <v>1167963056.8880424</v>
      </c>
      <c r="C128" s="82">
        <f t="shared" si="16"/>
        <v>9733025.4740669988</v>
      </c>
      <c r="D128" s="68">
        <f t="shared" si="14"/>
        <v>10511667.511992382</v>
      </c>
      <c r="E128" s="88">
        <f t="shared" si="13"/>
        <v>20244692.986059383</v>
      </c>
      <c r="F128" s="4"/>
    </row>
    <row r="129" spans="1:6">
      <c r="A129" s="65">
        <v>122</v>
      </c>
      <c r="B129" s="83">
        <f t="shared" si="15"/>
        <v>1158230031.4139755</v>
      </c>
      <c r="C129" s="82">
        <f t="shared" si="16"/>
        <v>9733025.4740669988</v>
      </c>
      <c r="D129" s="68">
        <f t="shared" si="14"/>
        <v>10424070.282725779</v>
      </c>
      <c r="E129" s="88">
        <f t="shared" si="13"/>
        <v>20157095.756792776</v>
      </c>
      <c r="F129" s="4"/>
    </row>
    <row r="130" spans="1:6">
      <c r="A130" s="65">
        <v>123</v>
      </c>
      <c r="B130" s="83">
        <f t="shared" si="15"/>
        <v>1148497005.9399085</v>
      </c>
      <c r="C130" s="82">
        <f t="shared" si="16"/>
        <v>9733025.4740669988</v>
      </c>
      <c r="D130" s="68">
        <f t="shared" si="14"/>
        <v>10336473.053459177</v>
      </c>
      <c r="E130" s="88">
        <f t="shared" si="13"/>
        <v>20069498.527526177</v>
      </c>
      <c r="F130" s="4"/>
    </row>
    <row r="131" spans="1:6">
      <c r="A131" s="65">
        <v>124</v>
      </c>
      <c r="B131" s="83">
        <f t="shared" si="15"/>
        <v>1138763980.4658415</v>
      </c>
      <c r="C131" s="82">
        <f t="shared" si="16"/>
        <v>9733025.4740669988</v>
      </c>
      <c r="D131" s="68">
        <f t="shared" si="14"/>
        <v>10248875.824192574</v>
      </c>
      <c r="E131" s="88">
        <f t="shared" si="13"/>
        <v>19981901.298259571</v>
      </c>
      <c r="F131" s="4"/>
    </row>
    <row r="132" spans="1:6">
      <c r="A132" s="65">
        <v>125</v>
      </c>
      <c r="B132" s="83">
        <f t="shared" si="15"/>
        <v>1129030954.9917746</v>
      </c>
      <c r="C132" s="82">
        <f t="shared" si="16"/>
        <v>9733025.4740669988</v>
      </c>
      <c r="D132" s="68">
        <f t="shared" si="14"/>
        <v>10161278.594925972</v>
      </c>
      <c r="E132" s="88">
        <f t="shared" si="13"/>
        <v>19894304.068992972</v>
      </c>
      <c r="F132" s="4"/>
    </row>
    <row r="133" spans="1:6">
      <c r="A133" s="65">
        <v>126</v>
      </c>
      <c r="B133" s="83">
        <f t="shared" si="15"/>
        <v>1119297929.5177076</v>
      </c>
      <c r="C133" s="82">
        <f t="shared" si="16"/>
        <v>9733025.4740669988</v>
      </c>
      <c r="D133" s="68">
        <f t="shared" si="14"/>
        <v>10073681.365659369</v>
      </c>
      <c r="E133" s="88">
        <f t="shared" si="13"/>
        <v>19806706.839726366</v>
      </c>
      <c r="F133" s="4"/>
    </row>
    <row r="134" spans="1:6">
      <c r="A134" s="65">
        <v>127</v>
      </c>
      <c r="B134" s="83">
        <f t="shared" si="15"/>
        <v>1109564904.0436406</v>
      </c>
      <c r="C134" s="82">
        <f t="shared" si="16"/>
        <v>9733025.4740669988</v>
      </c>
      <c r="D134" s="68">
        <f t="shared" si="14"/>
        <v>9986084.1363927666</v>
      </c>
      <c r="E134" s="88">
        <f t="shared" si="13"/>
        <v>19719109.610459767</v>
      </c>
      <c r="F134" s="4"/>
    </row>
    <row r="135" spans="1:6">
      <c r="A135" s="65">
        <v>128</v>
      </c>
      <c r="B135" s="83">
        <f t="shared" si="15"/>
        <v>1099831878.5695736</v>
      </c>
      <c r="C135" s="82">
        <f t="shared" si="16"/>
        <v>9733025.4740669988</v>
      </c>
      <c r="D135" s="68">
        <f t="shared" si="14"/>
        <v>9898486.9071261622</v>
      </c>
      <c r="E135" s="88">
        <f t="shared" ref="E135:E198" si="17">SUM(C135+D135)</f>
        <v>19631512.381193161</v>
      </c>
      <c r="F135" s="4"/>
    </row>
    <row r="136" spans="1:6">
      <c r="A136" s="65">
        <v>129</v>
      </c>
      <c r="B136" s="83">
        <f t="shared" si="15"/>
        <v>1090098853.0955067</v>
      </c>
      <c r="C136" s="82">
        <f t="shared" si="16"/>
        <v>9733025.4740669988</v>
      </c>
      <c r="D136" s="68">
        <f t="shared" si="14"/>
        <v>9810889.6778595597</v>
      </c>
      <c r="E136" s="88">
        <f t="shared" si="17"/>
        <v>19543915.151926558</v>
      </c>
      <c r="F136" s="4"/>
    </row>
    <row r="137" spans="1:6">
      <c r="A137" s="65">
        <v>130</v>
      </c>
      <c r="B137" s="83">
        <f t="shared" si="15"/>
        <v>1080365827.6214397</v>
      </c>
      <c r="C137" s="82">
        <f t="shared" si="16"/>
        <v>9733025.4740669988</v>
      </c>
      <c r="D137" s="68">
        <f t="shared" si="14"/>
        <v>9723292.4485929571</v>
      </c>
      <c r="E137" s="88">
        <f t="shared" si="17"/>
        <v>19456317.922659956</v>
      </c>
      <c r="F137" s="4"/>
    </row>
    <row r="138" spans="1:6">
      <c r="A138" s="65">
        <v>131</v>
      </c>
      <c r="B138" s="83">
        <f t="shared" si="15"/>
        <v>1070632802.1473727</v>
      </c>
      <c r="C138" s="82">
        <f t="shared" si="16"/>
        <v>9733025.4740669988</v>
      </c>
      <c r="D138" s="68">
        <f t="shared" si="14"/>
        <v>9635695.2193263546</v>
      </c>
      <c r="E138" s="88">
        <f t="shared" si="17"/>
        <v>19368720.693393353</v>
      </c>
      <c r="F138" s="4"/>
    </row>
    <row r="139" spans="1:6">
      <c r="A139" s="65">
        <v>132</v>
      </c>
      <c r="B139" s="83">
        <f t="shared" si="15"/>
        <v>1060899776.6733057</v>
      </c>
      <c r="C139" s="82">
        <f t="shared" si="16"/>
        <v>9733025.4740669988</v>
      </c>
      <c r="D139" s="68">
        <f t="shared" si="14"/>
        <v>9548097.990059752</v>
      </c>
      <c r="E139" s="88">
        <f t="shared" si="17"/>
        <v>19281123.464126751</v>
      </c>
      <c r="F139" s="4"/>
    </row>
    <row r="140" spans="1:6">
      <c r="A140" s="65">
        <v>133</v>
      </c>
      <c r="B140" s="83">
        <f t="shared" si="15"/>
        <v>1051166751.1992388</v>
      </c>
      <c r="C140" s="82">
        <f t="shared" si="16"/>
        <v>9733025.4740669988</v>
      </c>
      <c r="D140" s="68">
        <f t="shared" si="14"/>
        <v>9460500.7607931495</v>
      </c>
      <c r="E140" s="88">
        <f t="shared" si="17"/>
        <v>19193526.234860148</v>
      </c>
      <c r="F140" s="4"/>
    </row>
    <row r="141" spans="1:6">
      <c r="A141" s="65">
        <v>134</v>
      </c>
      <c r="B141" s="83">
        <f t="shared" si="15"/>
        <v>1041433725.7251718</v>
      </c>
      <c r="C141" s="82">
        <f t="shared" si="16"/>
        <v>9733025.4740669988</v>
      </c>
      <c r="D141" s="68">
        <f t="shared" si="14"/>
        <v>9372903.5315265451</v>
      </c>
      <c r="E141" s="88">
        <f t="shared" si="17"/>
        <v>19105929.005593546</v>
      </c>
      <c r="F141" s="4"/>
    </row>
    <row r="142" spans="1:6">
      <c r="A142" s="65">
        <v>135</v>
      </c>
      <c r="B142" s="83">
        <f t="shared" si="15"/>
        <v>1031700700.2511048</v>
      </c>
      <c r="C142" s="82">
        <f t="shared" si="16"/>
        <v>9733025.4740669988</v>
      </c>
      <c r="D142" s="68">
        <f t="shared" si="14"/>
        <v>9285306.3022599425</v>
      </c>
      <c r="E142" s="88">
        <f t="shared" si="17"/>
        <v>19018331.776326939</v>
      </c>
      <c r="F142" s="4"/>
    </row>
    <row r="143" spans="1:6">
      <c r="A143" s="65">
        <v>136</v>
      </c>
      <c r="B143" s="83">
        <f t="shared" si="15"/>
        <v>1021967674.7770379</v>
      </c>
      <c r="C143" s="82">
        <f t="shared" si="16"/>
        <v>9733025.4740669988</v>
      </c>
      <c r="D143" s="68">
        <f t="shared" si="14"/>
        <v>9197709.07299334</v>
      </c>
      <c r="E143" s="88">
        <f t="shared" si="17"/>
        <v>18930734.547060341</v>
      </c>
      <c r="F143" s="4"/>
    </row>
    <row r="144" spans="1:6">
      <c r="A144" s="65">
        <v>137</v>
      </c>
      <c r="B144" s="83">
        <f t="shared" si="15"/>
        <v>1012234649.3029709</v>
      </c>
      <c r="C144" s="82">
        <f t="shared" si="16"/>
        <v>9733025.4740669988</v>
      </c>
      <c r="D144" s="68">
        <f t="shared" si="14"/>
        <v>9110111.8437267374</v>
      </c>
      <c r="E144" s="88">
        <f t="shared" si="17"/>
        <v>18843137.317793734</v>
      </c>
      <c r="F144" s="4"/>
    </row>
    <row r="145" spans="1:6">
      <c r="A145" s="65">
        <v>138</v>
      </c>
      <c r="B145" s="83">
        <f t="shared" si="15"/>
        <v>1002501623.8289039</v>
      </c>
      <c r="C145" s="82">
        <f t="shared" si="16"/>
        <v>9733025.4740669988</v>
      </c>
      <c r="D145" s="68">
        <f t="shared" si="14"/>
        <v>9022514.6144601349</v>
      </c>
      <c r="E145" s="88">
        <f t="shared" si="17"/>
        <v>18755540.088527136</v>
      </c>
      <c r="F145" s="4"/>
    </row>
    <row r="146" spans="1:6">
      <c r="A146" s="65">
        <v>139</v>
      </c>
      <c r="B146" s="83">
        <f t="shared" si="15"/>
        <v>992768598.35483694</v>
      </c>
      <c r="C146" s="82">
        <f t="shared" si="16"/>
        <v>9733025.4740669988</v>
      </c>
      <c r="D146" s="68">
        <f t="shared" ref="D146:D209" si="18">IF(A146&lt;=$B$4,B146*$B$3/12,B146*$B$5/12)</f>
        <v>8934917.3851935323</v>
      </c>
      <c r="E146" s="88">
        <f t="shared" si="17"/>
        <v>18667942.859260529</v>
      </c>
      <c r="F146" s="4"/>
    </row>
    <row r="147" spans="1:6">
      <c r="A147" s="65">
        <v>140</v>
      </c>
      <c r="B147" s="83">
        <f t="shared" si="15"/>
        <v>983035572.88076997</v>
      </c>
      <c r="C147" s="82">
        <f t="shared" si="16"/>
        <v>9733025.4740669988</v>
      </c>
      <c r="D147" s="68">
        <f t="shared" si="18"/>
        <v>8847320.1559269298</v>
      </c>
      <c r="E147" s="88">
        <f t="shared" si="17"/>
        <v>18580345.62999393</v>
      </c>
      <c r="F147" s="4"/>
    </row>
    <row r="148" spans="1:6">
      <c r="A148" s="65">
        <v>141</v>
      </c>
      <c r="B148" s="83">
        <f t="shared" si="15"/>
        <v>973302547.406703</v>
      </c>
      <c r="C148" s="82">
        <f t="shared" si="16"/>
        <v>9733025.4740669988</v>
      </c>
      <c r="D148" s="68">
        <f t="shared" si="18"/>
        <v>8759722.9266603272</v>
      </c>
      <c r="E148" s="88">
        <f t="shared" si="17"/>
        <v>18492748.400727324</v>
      </c>
      <c r="F148" s="4"/>
    </row>
    <row r="149" spans="1:6">
      <c r="A149" s="65">
        <v>142</v>
      </c>
      <c r="B149" s="83">
        <f t="shared" si="15"/>
        <v>963569521.93263602</v>
      </c>
      <c r="C149" s="82">
        <f t="shared" si="16"/>
        <v>9733025.4740669988</v>
      </c>
      <c r="D149" s="68">
        <f t="shared" si="18"/>
        <v>8672125.6973937247</v>
      </c>
      <c r="E149" s="88">
        <f t="shared" si="17"/>
        <v>18405151.171460725</v>
      </c>
      <c r="F149" s="4"/>
    </row>
    <row r="150" spans="1:6">
      <c r="A150" s="65">
        <v>143</v>
      </c>
      <c r="B150" s="83">
        <f t="shared" si="15"/>
        <v>953836496.45856905</v>
      </c>
      <c r="C150" s="82">
        <f t="shared" si="16"/>
        <v>9733025.4740669988</v>
      </c>
      <c r="D150" s="68">
        <f t="shared" si="18"/>
        <v>8584528.4681271221</v>
      </c>
      <c r="E150" s="88">
        <f t="shared" si="17"/>
        <v>18317553.942194119</v>
      </c>
      <c r="F150" s="4"/>
    </row>
    <row r="151" spans="1:6">
      <c r="A151" s="65">
        <v>144</v>
      </c>
      <c r="B151" s="83">
        <f t="shared" si="15"/>
        <v>944103470.98450208</v>
      </c>
      <c r="C151" s="82">
        <f t="shared" si="16"/>
        <v>9733025.4740669988</v>
      </c>
      <c r="D151" s="68">
        <f t="shared" si="18"/>
        <v>8496931.2388605196</v>
      </c>
      <c r="E151" s="88">
        <f t="shared" si="17"/>
        <v>18229956.71292752</v>
      </c>
      <c r="F151" s="4"/>
    </row>
    <row r="152" spans="1:6">
      <c r="A152" s="65">
        <v>145</v>
      </c>
      <c r="B152" s="83">
        <f t="shared" si="15"/>
        <v>934370445.5104351</v>
      </c>
      <c r="C152" s="82">
        <f t="shared" si="16"/>
        <v>9733025.4740669988</v>
      </c>
      <c r="D152" s="68">
        <f t="shared" si="18"/>
        <v>8409334.0095939171</v>
      </c>
      <c r="E152" s="88">
        <f t="shared" si="17"/>
        <v>18142359.483660914</v>
      </c>
      <c r="F152" s="4"/>
    </row>
    <row r="153" spans="1:6">
      <c r="A153" s="65">
        <v>146</v>
      </c>
      <c r="B153" s="83">
        <f t="shared" si="15"/>
        <v>924637420.03636813</v>
      </c>
      <c r="C153" s="82">
        <f t="shared" si="16"/>
        <v>9733025.4740669988</v>
      </c>
      <c r="D153" s="68">
        <f t="shared" si="18"/>
        <v>8321736.7803273126</v>
      </c>
      <c r="E153" s="88">
        <f t="shared" si="17"/>
        <v>18054762.254394311</v>
      </c>
      <c r="F153" s="4"/>
    </row>
    <row r="154" spans="1:6">
      <c r="A154" s="65">
        <v>147</v>
      </c>
      <c r="B154" s="83">
        <f t="shared" si="15"/>
        <v>914904394.56230116</v>
      </c>
      <c r="C154" s="82">
        <f t="shared" si="16"/>
        <v>9733025.4740669988</v>
      </c>
      <c r="D154" s="68">
        <f t="shared" si="18"/>
        <v>8234139.5510607101</v>
      </c>
      <c r="E154" s="88">
        <f t="shared" si="17"/>
        <v>17967165.025127709</v>
      </c>
      <c r="F154" s="4"/>
    </row>
    <row r="155" spans="1:6">
      <c r="A155" s="65">
        <v>148</v>
      </c>
      <c r="B155" s="83">
        <f t="shared" si="15"/>
        <v>905171369.08823419</v>
      </c>
      <c r="C155" s="82">
        <f t="shared" si="16"/>
        <v>9733025.4740669988</v>
      </c>
      <c r="D155" s="68">
        <f t="shared" si="18"/>
        <v>8146542.3217941076</v>
      </c>
      <c r="E155" s="88">
        <f t="shared" si="17"/>
        <v>17879567.795861106</v>
      </c>
      <c r="F155" s="4"/>
    </row>
    <row r="156" spans="1:6">
      <c r="A156" s="65">
        <v>149</v>
      </c>
      <c r="B156" s="83">
        <f t="shared" si="15"/>
        <v>895438343.61416721</v>
      </c>
      <c r="C156" s="82">
        <f t="shared" si="16"/>
        <v>9733025.4740669988</v>
      </c>
      <c r="D156" s="68">
        <f t="shared" si="18"/>
        <v>8058945.092527505</v>
      </c>
      <c r="E156" s="88">
        <f t="shared" si="17"/>
        <v>17791970.566594504</v>
      </c>
      <c r="F156" s="4"/>
    </row>
    <row r="157" spans="1:6">
      <c r="A157" s="65">
        <v>150</v>
      </c>
      <c r="B157" s="83">
        <f t="shared" si="15"/>
        <v>885705318.14010024</v>
      </c>
      <c r="C157" s="82">
        <f t="shared" si="16"/>
        <v>9733025.4740669988</v>
      </c>
      <c r="D157" s="68">
        <f t="shared" si="18"/>
        <v>7971347.8632609025</v>
      </c>
      <c r="E157" s="88">
        <f t="shared" si="17"/>
        <v>17704373.337327901</v>
      </c>
      <c r="F157" s="4"/>
    </row>
    <row r="158" spans="1:6">
      <c r="A158" s="65">
        <v>151</v>
      </c>
      <c r="B158" s="83">
        <f t="shared" si="15"/>
        <v>875972292.66603327</v>
      </c>
      <c r="C158" s="82">
        <f t="shared" si="16"/>
        <v>9733025.4740669988</v>
      </c>
      <c r="D158" s="68">
        <f t="shared" si="18"/>
        <v>7883750.6339942999</v>
      </c>
      <c r="E158" s="88">
        <f t="shared" si="17"/>
        <v>17616776.108061299</v>
      </c>
      <c r="F158" s="4"/>
    </row>
    <row r="159" spans="1:6">
      <c r="A159" s="65">
        <v>152</v>
      </c>
      <c r="B159" s="83">
        <f t="shared" si="15"/>
        <v>866239267.1919663</v>
      </c>
      <c r="C159" s="82">
        <f t="shared" si="16"/>
        <v>9733025.4740669988</v>
      </c>
      <c r="D159" s="68">
        <f t="shared" si="18"/>
        <v>7796153.4047276964</v>
      </c>
      <c r="E159" s="88">
        <f t="shared" si="17"/>
        <v>17529178.878794696</v>
      </c>
      <c r="F159" s="4"/>
    </row>
    <row r="160" spans="1:6">
      <c r="A160" s="65">
        <v>153</v>
      </c>
      <c r="B160" s="83">
        <f t="shared" ref="B160:B223" si="19">B159-C159</f>
        <v>856506241.71789932</v>
      </c>
      <c r="C160" s="82">
        <f t="shared" si="16"/>
        <v>9733025.4740669988</v>
      </c>
      <c r="D160" s="68">
        <f t="shared" si="18"/>
        <v>7708556.1754610939</v>
      </c>
      <c r="E160" s="88">
        <f t="shared" si="17"/>
        <v>17441581.649528094</v>
      </c>
      <c r="F160" s="4"/>
    </row>
    <row r="161" spans="1:6">
      <c r="A161" s="65">
        <v>154</v>
      </c>
      <c r="B161" s="83">
        <f t="shared" si="19"/>
        <v>846773216.24383235</v>
      </c>
      <c r="C161" s="82">
        <f t="shared" ref="C161:C224" si="20">$B$31/(B$1-23)</f>
        <v>9733025.4740669988</v>
      </c>
      <c r="D161" s="68">
        <f t="shared" si="18"/>
        <v>7620958.9461944913</v>
      </c>
      <c r="E161" s="88">
        <f t="shared" si="17"/>
        <v>17353984.420261491</v>
      </c>
      <c r="F161" s="4"/>
    </row>
    <row r="162" spans="1:6">
      <c r="A162" s="65">
        <v>155</v>
      </c>
      <c r="B162" s="83">
        <f t="shared" si="19"/>
        <v>837040190.76976538</v>
      </c>
      <c r="C162" s="82">
        <f t="shared" si="20"/>
        <v>9733025.4740669988</v>
      </c>
      <c r="D162" s="68">
        <f t="shared" si="18"/>
        <v>7533361.7169278888</v>
      </c>
      <c r="E162" s="88">
        <f t="shared" si="17"/>
        <v>17266387.190994889</v>
      </c>
      <c r="F162" s="4"/>
    </row>
    <row r="163" spans="1:6">
      <c r="A163" s="65">
        <v>156</v>
      </c>
      <c r="B163" s="83">
        <f t="shared" si="19"/>
        <v>827307165.2956984</v>
      </c>
      <c r="C163" s="82">
        <f t="shared" si="20"/>
        <v>9733025.4740669988</v>
      </c>
      <c r="D163" s="68">
        <f t="shared" si="18"/>
        <v>7445764.4876612863</v>
      </c>
      <c r="E163" s="88">
        <f t="shared" si="17"/>
        <v>17178789.961728286</v>
      </c>
      <c r="F163" s="4"/>
    </row>
    <row r="164" spans="1:6">
      <c r="A164" s="65">
        <v>157</v>
      </c>
      <c r="B164" s="83">
        <f t="shared" si="19"/>
        <v>817574139.82163143</v>
      </c>
      <c r="C164" s="82">
        <f t="shared" si="20"/>
        <v>9733025.4740669988</v>
      </c>
      <c r="D164" s="68">
        <f t="shared" si="18"/>
        <v>7358167.2583946837</v>
      </c>
      <c r="E164" s="88">
        <f t="shared" si="17"/>
        <v>17091192.732461683</v>
      </c>
      <c r="F164" s="4"/>
    </row>
    <row r="165" spans="1:6">
      <c r="A165" s="65">
        <v>158</v>
      </c>
      <c r="B165" s="83">
        <f t="shared" si="19"/>
        <v>807841114.34756446</v>
      </c>
      <c r="C165" s="82">
        <f t="shared" si="20"/>
        <v>9733025.4740669988</v>
      </c>
      <c r="D165" s="68">
        <f t="shared" si="18"/>
        <v>7270570.0291280793</v>
      </c>
      <c r="E165" s="88">
        <f t="shared" si="17"/>
        <v>17003595.503195077</v>
      </c>
      <c r="F165" s="4"/>
    </row>
    <row r="166" spans="1:6">
      <c r="A166" s="65">
        <v>159</v>
      </c>
      <c r="B166" s="83">
        <f t="shared" si="19"/>
        <v>798108088.87349749</v>
      </c>
      <c r="C166" s="82">
        <f t="shared" si="20"/>
        <v>9733025.4740669988</v>
      </c>
      <c r="D166" s="68">
        <f t="shared" si="18"/>
        <v>7182972.7998614768</v>
      </c>
      <c r="E166" s="88">
        <f t="shared" si="17"/>
        <v>16915998.273928475</v>
      </c>
      <c r="F166" s="4"/>
    </row>
    <row r="167" spans="1:6">
      <c r="A167" s="65">
        <v>160</v>
      </c>
      <c r="B167" s="83">
        <f t="shared" si="19"/>
        <v>788375063.39943051</v>
      </c>
      <c r="C167" s="82">
        <f t="shared" si="20"/>
        <v>9733025.4740669988</v>
      </c>
      <c r="D167" s="68">
        <f t="shared" si="18"/>
        <v>7095375.5705948742</v>
      </c>
      <c r="E167" s="88">
        <f t="shared" si="17"/>
        <v>16828401.044661872</v>
      </c>
      <c r="F167" s="4"/>
    </row>
    <row r="168" spans="1:6">
      <c r="A168" s="65">
        <v>161</v>
      </c>
      <c r="B168" s="83">
        <f t="shared" si="19"/>
        <v>778642037.92536354</v>
      </c>
      <c r="C168" s="82">
        <f t="shared" si="20"/>
        <v>9733025.4740669988</v>
      </c>
      <c r="D168" s="68">
        <f t="shared" si="18"/>
        <v>7007778.3413282717</v>
      </c>
      <c r="E168" s="88">
        <f t="shared" si="17"/>
        <v>16740803.81539527</v>
      </c>
      <c r="F168" s="4"/>
    </row>
    <row r="169" spans="1:6">
      <c r="A169" s="65">
        <v>162</v>
      </c>
      <c r="B169" s="83">
        <f t="shared" si="19"/>
        <v>768909012.45129657</v>
      </c>
      <c r="C169" s="82">
        <f t="shared" si="20"/>
        <v>9733025.4740669988</v>
      </c>
      <c r="D169" s="68">
        <f t="shared" si="18"/>
        <v>6920181.1120616691</v>
      </c>
      <c r="E169" s="88">
        <f t="shared" si="17"/>
        <v>16653206.586128667</v>
      </c>
      <c r="F169" s="4"/>
    </row>
    <row r="170" spans="1:6">
      <c r="A170" s="65">
        <v>163</v>
      </c>
      <c r="B170" s="83">
        <f t="shared" si="19"/>
        <v>759175986.9772296</v>
      </c>
      <c r="C170" s="82">
        <f t="shared" si="20"/>
        <v>9733025.4740669988</v>
      </c>
      <c r="D170" s="68">
        <f t="shared" si="18"/>
        <v>6832583.8827950666</v>
      </c>
      <c r="E170" s="88">
        <f t="shared" si="17"/>
        <v>16565609.356862064</v>
      </c>
      <c r="F170" s="4"/>
    </row>
    <row r="171" spans="1:6">
      <c r="A171" s="65">
        <v>164</v>
      </c>
      <c r="B171" s="83">
        <f t="shared" si="19"/>
        <v>749442961.50316262</v>
      </c>
      <c r="C171" s="82">
        <f t="shared" si="20"/>
        <v>9733025.4740669988</v>
      </c>
      <c r="D171" s="68">
        <f t="shared" si="18"/>
        <v>6744986.6535284631</v>
      </c>
      <c r="E171" s="88">
        <f t="shared" si="17"/>
        <v>16478012.127595462</v>
      </c>
      <c r="F171" s="4"/>
    </row>
    <row r="172" spans="1:6">
      <c r="A172" s="65">
        <v>165</v>
      </c>
      <c r="B172" s="83">
        <f t="shared" si="19"/>
        <v>739709936.02909565</v>
      </c>
      <c r="C172" s="82">
        <f t="shared" si="20"/>
        <v>9733025.4740669988</v>
      </c>
      <c r="D172" s="68">
        <f t="shared" si="18"/>
        <v>6657389.4242618605</v>
      </c>
      <c r="E172" s="88">
        <f t="shared" si="17"/>
        <v>16390414.898328859</v>
      </c>
      <c r="F172" s="4"/>
    </row>
    <row r="173" spans="1:6">
      <c r="A173" s="65">
        <v>166</v>
      </c>
      <c r="B173" s="83">
        <f t="shared" si="19"/>
        <v>729976910.55502868</v>
      </c>
      <c r="C173" s="82">
        <f t="shared" si="20"/>
        <v>9733025.4740669988</v>
      </c>
      <c r="D173" s="68">
        <f t="shared" si="18"/>
        <v>6569792.194995258</v>
      </c>
      <c r="E173" s="88">
        <f t="shared" si="17"/>
        <v>16302817.669062257</v>
      </c>
      <c r="F173" s="4"/>
    </row>
    <row r="174" spans="1:6">
      <c r="A174" s="65">
        <v>167</v>
      </c>
      <c r="B174" s="83">
        <f t="shared" si="19"/>
        <v>720243885.0809617</v>
      </c>
      <c r="C174" s="82">
        <f t="shared" si="20"/>
        <v>9733025.4740669988</v>
      </c>
      <c r="D174" s="68">
        <f t="shared" si="18"/>
        <v>6482194.9657286555</v>
      </c>
      <c r="E174" s="88">
        <f t="shared" si="17"/>
        <v>16215220.439795654</v>
      </c>
      <c r="F174" s="4"/>
    </row>
    <row r="175" spans="1:6">
      <c r="A175" s="65">
        <v>168</v>
      </c>
      <c r="B175" s="83">
        <f t="shared" si="19"/>
        <v>710510859.60689473</v>
      </c>
      <c r="C175" s="82">
        <f t="shared" si="20"/>
        <v>9733025.4740669988</v>
      </c>
      <c r="D175" s="68">
        <f t="shared" si="18"/>
        <v>6394597.7364620529</v>
      </c>
      <c r="E175" s="88">
        <f t="shared" si="17"/>
        <v>16127623.210529052</v>
      </c>
      <c r="F175" s="4"/>
    </row>
    <row r="176" spans="1:6">
      <c r="A176" s="65">
        <v>169</v>
      </c>
      <c r="B176" s="83">
        <f t="shared" si="19"/>
        <v>700777834.13282776</v>
      </c>
      <c r="C176" s="82">
        <f t="shared" si="20"/>
        <v>9733025.4740669988</v>
      </c>
      <c r="D176" s="68">
        <f t="shared" si="18"/>
        <v>6307000.5071954504</v>
      </c>
      <c r="E176" s="88">
        <f t="shared" si="17"/>
        <v>16040025.981262449</v>
      </c>
      <c r="F176" s="4"/>
    </row>
    <row r="177" spans="1:6">
      <c r="A177" s="65">
        <v>170</v>
      </c>
      <c r="B177" s="83">
        <f t="shared" si="19"/>
        <v>691044808.65876079</v>
      </c>
      <c r="C177" s="82">
        <f t="shared" si="20"/>
        <v>9733025.4740669988</v>
      </c>
      <c r="D177" s="68">
        <f t="shared" si="18"/>
        <v>6219403.2779288469</v>
      </c>
      <c r="E177" s="88">
        <f t="shared" si="17"/>
        <v>15952428.751995847</v>
      </c>
      <c r="F177" s="4"/>
    </row>
    <row r="178" spans="1:6">
      <c r="A178" s="65">
        <v>171</v>
      </c>
      <c r="B178" s="83">
        <f t="shared" si="19"/>
        <v>681311783.18469381</v>
      </c>
      <c r="C178" s="82">
        <f t="shared" si="20"/>
        <v>9733025.4740669988</v>
      </c>
      <c r="D178" s="68">
        <f t="shared" si="18"/>
        <v>6131806.0486622443</v>
      </c>
      <c r="E178" s="88">
        <f t="shared" si="17"/>
        <v>15864831.522729244</v>
      </c>
      <c r="F178" s="4"/>
    </row>
    <row r="179" spans="1:6">
      <c r="A179" s="65">
        <v>172</v>
      </c>
      <c r="B179" s="83">
        <f t="shared" si="19"/>
        <v>671578757.71062684</v>
      </c>
      <c r="C179" s="82">
        <f t="shared" si="20"/>
        <v>9733025.4740669988</v>
      </c>
      <c r="D179" s="68">
        <f t="shared" si="18"/>
        <v>6044208.8193956418</v>
      </c>
      <c r="E179" s="88">
        <f t="shared" si="17"/>
        <v>15777234.293462642</v>
      </c>
      <c r="F179" s="4"/>
    </row>
    <row r="180" spans="1:6">
      <c r="A180" s="65">
        <v>173</v>
      </c>
      <c r="B180" s="83">
        <f t="shared" si="19"/>
        <v>661845732.23655987</v>
      </c>
      <c r="C180" s="82">
        <f t="shared" si="20"/>
        <v>9733025.4740669988</v>
      </c>
      <c r="D180" s="68">
        <f t="shared" si="18"/>
        <v>5956611.5901290393</v>
      </c>
      <c r="E180" s="88">
        <f t="shared" si="17"/>
        <v>15689637.064196039</v>
      </c>
      <c r="F180" s="4"/>
    </row>
    <row r="181" spans="1:6">
      <c r="A181" s="65">
        <v>174</v>
      </c>
      <c r="B181" s="83">
        <f t="shared" si="19"/>
        <v>652112706.7624929</v>
      </c>
      <c r="C181" s="82">
        <f t="shared" si="20"/>
        <v>9733025.4740669988</v>
      </c>
      <c r="D181" s="68">
        <f t="shared" si="18"/>
        <v>5869014.3608624367</v>
      </c>
      <c r="E181" s="88">
        <f t="shared" si="17"/>
        <v>15602039.834929436</v>
      </c>
      <c r="F181" s="4"/>
    </row>
    <row r="182" spans="1:6">
      <c r="A182" s="65">
        <v>175</v>
      </c>
      <c r="B182" s="83">
        <f t="shared" si="19"/>
        <v>642379681.28842592</v>
      </c>
      <c r="C182" s="82">
        <f t="shared" si="20"/>
        <v>9733025.4740669988</v>
      </c>
      <c r="D182" s="68">
        <f t="shared" si="18"/>
        <v>5781417.1315958342</v>
      </c>
      <c r="E182" s="88">
        <f t="shared" si="17"/>
        <v>15514442.605662834</v>
      </c>
      <c r="F182" s="4"/>
    </row>
    <row r="183" spans="1:6">
      <c r="A183" s="65">
        <v>176</v>
      </c>
      <c r="B183" s="83">
        <f t="shared" si="19"/>
        <v>632646655.81435895</v>
      </c>
      <c r="C183" s="82">
        <f t="shared" si="20"/>
        <v>9733025.4740669988</v>
      </c>
      <c r="D183" s="68">
        <f t="shared" si="18"/>
        <v>5693819.9023292297</v>
      </c>
      <c r="E183" s="88">
        <f t="shared" si="17"/>
        <v>15426845.376396228</v>
      </c>
      <c r="F183" s="4"/>
    </row>
    <row r="184" spans="1:6">
      <c r="A184" s="65">
        <v>177</v>
      </c>
      <c r="B184" s="83">
        <f t="shared" si="19"/>
        <v>622913630.34029198</v>
      </c>
      <c r="C184" s="82">
        <f t="shared" si="20"/>
        <v>9733025.4740669988</v>
      </c>
      <c r="D184" s="68">
        <f t="shared" si="18"/>
        <v>5606222.6730626272</v>
      </c>
      <c r="E184" s="88">
        <f t="shared" si="17"/>
        <v>15339248.147129625</v>
      </c>
      <c r="F184" s="4"/>
    </row>
    <row r="185" spans="1:6">
      <c r="A185" s="65">
        <v>178</v>
      </c>
      <c r="B185" s="83">
        <f t="shared" si="19"/>
        <v>613180604.866225</v>
      </c>
      <c r="C185" s="82">
        <f t="shared" si="20"/>
        <v>9733025.4740669988</v>
      </c>
      <c r="D185" s="68">
        <f t="shared" si="18"/>
        <v>5518625.4437960247</v>
      </c>
      <c r="E185" s="88">
        <f t="shared" si="17"/>
        <v>15251650.917863023</v>
      </c>
      <c r="F185" s="4"/>
    </row>
    <row r="186" spans="1:6">
      <c r="A186" s="65">
        <v>179</v>
      </c>
      <c r="B186" s="83">
        <f t="shared" si="19"/>
        <v>603447579.39215803</v>
      </c>
      <c r="C186" s="82">
        <f t="shared" si="20"/>
        <v>9733025.4740669988</v>
      </c>
      <c r="D186" s="68">
        <f t="shared" si="18"/>
        <v>5431028.2145294221</v>
      </c>
      <c r="E186" s="88">
        <f t="shared" si="17"/>
        <v>15164053.68859642</v>
      </c>
      <c r="F186" s="4"/>
    </row>
    <row r="187" spans="1:6">
      <c r="A187" s="65">
        <v>180</v>
      </c>
      <c r="B187" s="83">
        <f t="shared" si="19"/>
        <v>593714553.91809106</v>
      </c>
      <c r="C187" s="82">
        <f t="shared" si="20"/>
        <v>9733025.4740669988</v>
      </c>
      <c r="D187" s="68">
        <f t="shared" si="18"/>
        <v>5343430.9852628196</v>
      </c>
      <c r="E187" s="88">
        <f t="shared" si="17"/>
        <v>15076456.459329817</v>
      </c>
      <c r="F187" s="4"/>
    </row>
    <row r="188" spans="1:6">
      <c r="A188" s="65">
        <v>181</v>
      </c>
      <c r="B188" s="83">
        <f t="shared" si="19"/>
        <v>583981528.44402409</v>
      </c>
      <c r="C188" s="82">
        <f t="shared" si="20"/>
        <v>9733025.4740669988</v>
      </c>
      <c r="D188" s="68">
        <f t="shared" si="18"/>
        <v>5255833.755996217</v>
      </c>
      <c r="E188" s="88">
        <f t="shared" si="17"/>
        <v>14988859.230063215</v>
      </c>
      <c r="F188" s="4"/>
    </row>
    <row r="189" spans="1:6">
      <c r="A189" s="65">
        <v>182</v>
      </c>
      <c r="B189" s="83">
        <f t="shared" si="19"/>
        <v>574248502.96995711</v>
      </c>
      <c r="C189" s="82">
        <f t="shared" si="20"/>
        <v>9733025.4740669988</v>
      </c>
      <c r="D189" s="68">
        <f t="shared" si="18"/>
        <v>5168236.5267296145</v>
      </c>
      <c r="E189" s="88">
        <f t="shared" si="17"/>
        <v>14901262.000796612</v>
      </c>
      <c r="F189" s="4"/>
    </row>
    <row r="190" spans="1:6">
      <c r="A190" s="65">
        <v>183</v>
      </c>
      <c r="B190" s="83">
        <f t="shared" si="19"/>
        <v>564515477.49589014</v>
      </c>
      <c r="C190" s="82">
        <f t="shared" si="20"/>
        <v>9733025.4740669988</v>
      </c>
      <c r="D190" s="68">
        <f t="shared" si="18"/>
        <v>5080639.297463011</v>
      </c>
      <c r="E190" s="88">
        <f t="shared" si="17"/>
        <v>14813664.77153001</v>
      </c>
      <c r="F190" s="4"/>
    </row>
    <row r="191" spans="1:6">
      <c r="A191" s="65">
        <v>184</v>
      </c>
      <c r="B191" s="83">
        <f t="shared" si="19"/>
        <v>554782452.02182317</v>
      </c>
      <c r="C191" s="82">
        <f t="shared" si="20"/>
        <v>9733025.4740669988</v>
      </c>
      <c r="D191" s="68">
        <f t="shared" si="18"/>
        <v>4993042.0681964085</v>
      </c>
      <c r="E191" s="88">
        <f t="shared" si="17"/>
        <v>14726067.542263407</v>
      </c>
      <c r="F191" s="4"/>
    </row>
    <row r="192" spans="1:6">
      <c r="A192" s="65">
        <v>185</v>
      </c>
      <c r="B192" s="83">
        <f t="shared" si="19"/>
        <v>545049426.5477562</v>
      </c>
      <c r="C192" s="82">
        <f t="shared" si="20"/>
        <v>9733025.4740669988</v>
      </c>
      <c r="D192" s="68">
        <f t="shared" si="18"/>
        <v>4905444.8389298059</v>
      </c>
      <c r="E192" s="88">
        <f t="shared" si="17"/>
        <v>14638470.312996805</v>
      </c>
      <c r="F192" s="4"/>
    </row>
    <row r="193" spans="1:6">
      <c r="A193" s="65">
        <v>186</v>
      </c>
      <c r="B193" s="83">
        <f t="shared" si="19"/>
        <v>535316401.07368922</v>
      </c>
      <c r="C193" s="82">
        <f t="shared" si="20"/>
        <v>9733025.4740669988</v>
      </c>
      <c r="D193" s="68">
        <f t="shared" si="18"/>
        <v>4817847.6096632024</v>
      </c>
      <c r="E193" s="88">
        <f t="shared" si="17"/>
        <v>14550873.083730202</v>
      </c>
      <c r="F193" s="4"/>
    </row>
    <row r="194" spans="1:6">
      <c r="A194" s="65">
        <v>187</v>
      </c>
      <c r="B194" s="83">
        <f t="shared" si="19"/>
        <v>525583375.59962225</v>
      </c>
      <c r="C194" s="82">
        <f t="shared" si="20"/>
        <v>9733025.4740669988</v>
      </c>
      <c r="D194" s="68">
        <f t="shared" si="18"/>
        <v>4730250.3803965999</v>
      </c>
      <c r="E194" s="88">
        <f t="shared" si="17"/>
        <v>14463275.8544636</v>
      </c>
      <c r="F194" s="4"/>
    </row>
    <row r="195" spans="1:6">
      <c r="A195" s="65">
        <v>188</v>
      </c>
      <c r="B195" s="83">
        <f t="shared" si="19"/>
        <v>515850350.12555528</v>
      </c>
      <c r="C195" s="82">
        <f t="shared" si="20"/>
        <v>9733025.4740669988</v>
      </c>
      <c r="D195" s="68">
        <f t="shared" si="18"/>
        <v>4642653.1511299973</v>
      </c>
      <c r="E195" s="88">
        <f t="shared" si="17"/>
        <v>14375678.625196997</v>
      </c>
      <c r="F195" s="4"/>
    </row>
    <row r="196" spans="1:6">
      <c r="A196" s="65">
        <v>189</v>
      </c>
      <c r="B196" s="83">
        <f t="shared" si="19"/>
        <v>506117324.6514883</v>
      </c>
      <c r="C196" s="82">
        <f t="shared" si="20"/>
        <v>9733025.4740669988</v>
      </c>
      <c r="D196" s="68">
        <f t="shared" si="18"/>
        <v>4555055.9218633948</v>
      </c>
      <c r="E196" s="88">
        <f t="shared" si="17"/>
        <v>14288081.395930395</v>
      </c>
      <c r="F196" s="4"/>
    </row>
    <row r="197" spans="1:6">
      <c r="A197" s="65">
        <v>190</v>
      </c>
      <c r="B197" s="83">
        <f t="shared" si="19"/>
        <v>496384299.17742133</v>
      </c>
      <c r="C197" s="82">
        <f t="shared" si="20"/>
        <v>9733025.4740669988</v>
      </c>
      <c r="D197" s="68">
        <f t="shared" si="18"/>
        <v>4467458.6925967922</v>
      </c>
      <c r="E197" s="88">
        <f t="shared" si="17"/>
        <v>14200484.166663792</v>
      </c>
      <c r="F197" s="4"/>
    </row>
    <row r="198" spans="1:6">
      <c r="A198" s="65">
        <v>191</v>
      </c>
      <c r="B198" s="83">
        <f t="shared" si="19"/>
        <v>486651273.70335436</v>
      </c>
      <c r="C198" s="82">
        <f t="shared" si="20"/>
        <v>9733025.4740669988</v>
      </c>
      <c r="D198" s="68">
        <f t="shared" si="18"/>
        <v>4379861.4633301897</v>
      </c>
      <c r="E198" s="88">
        <f t="shared" si="17"/>
        <v>14112886.937397189</v>
      </c>
      <c r="F198" s="4"/>
    </row>
    <row r="199" spans="1:6">
      <c r="A199" s="65">
        <v>192</v>
      </c>
      <c r="B199" s="83">
        <f t="shared" si="19"/>
        <v>476918248.22928739</v>
      </c>
      <c r="C199" s="82">
        <f t="shared" si="20"/>
        <v>9733025.4740669988</v>
      </c>
      <c r="D199" s="68">
        <f t="shared" si="18"/>
        <v>4292264.2340635862</v>
      </c>
      <c r="E199" s="88">
        <f t="shared" ref="E199:E247" si="21">SUM(C199+D199)</f>
        <v>14025289.708130585</v>
      </c>
      <c r="F199" s="4"/>
    </row>
    <row r="200" spans="1:6">
      <c r="A200" s="65">
        <v>193</v>
      </c>
      <c r="B200" s="83">
        <f t="shared" si="19"/>
        <v>467185222.75522041</v>
      </c>
      <c r="C200" s="82">
        <f t="shared" si="20"/>
        <v>9733025.4740669988</v>
      </c>
      <c r="D200" s="68">
        <f t="shared" si="18"/>
        <v>4204667.0047969837</v>
      </c>
      <c r="E200" s="88">
        <f t="shared" si="21"/>
        <v>13937692.478863982</v>
      </c>
      <c r="F200" s="4"/>
    </row>
    <row r="201" spans="1:6">
      <c r="A201" s="65">
        <v>194</v>
      </c>
      <c r="B201" s="83">
        <f t="shared" si="19"/>
        <v>457452197.28115344</v>
      </c>
      <c r="C201" s="82">
        <f t="shared" si="20"/>
        <v>9733025.4740669988</v>
      </c>
      <c r="D201" s="68">
        <f t="shared" si="18"/>
        <v>4117069.7755303811</v>
      </c>
      <c r="E201" s="88">
        <f t="shared" si="21"/>
        <v>13850095.24959738</v>
      </c>
      <c r="F201" s="4"/>
    </row>
    <row r="202" spans="1:6">
      <c r="A202" s="65">
        <v>195</v>
      </c>
      <c r="B202" s="83">
        <f t="shared" si="19"/>
        <v>447719171.80708647</v>
      </c>
      <c r="C202" s="82">
        <f t="shared" si="20"/>
        <v>9733025.4740669988</v>
      </c>
      <c r="D202" s="68">
        <f t="shared" si="18"/>
        <v>4029472.5462637781</v>
      </c>
      <c r="E202" s="88">
        <f t="shared" si="21"/>
        <v>13762498.020330777</v>
      </c>
      <c r="F202" s="4"/>
    </row>
    <row r="203" spans="1:6">
      <c r="A203" s="65">
        <v>196</v>
      </c>
      <c r="B203" s="83">
        <f t="shared" si="19"/>
        <v>437986146.3330195</v>
      </c>
      <c r="C203" s="82">
        <f t="shared" si="20"/>
        <v>9733025.4740669988</v>
      </c>
      <c r="D203" s="68">
        <f t="shared" si="18"/>
        <v>3941875.3169971756</v>
      </c>
      <c r="E203" s="88">
        <f t="shared" si="21"/>
        <v>13674900.791064175</v>
      </c>
      <c r="F203" s="4"/>
    </row>
    <row r="204" spans="1:6">
      <c r="A204" s="65">
        <v>197</v>
      </c>
      <c r="B204" s="83">
        <f t="shared" si="19"/>
        <v>428253120.85895252</v>
      </c>
      <c r="C204" s="82">
        <f t="shared" si="20"/>
        <v>9733025.4740669988</v>
      </c>
      <c r="D204" s="68">
        <f t="shared" si="18"/>
        <v>3854278.087730573</v>
      </c>
      <c r="E204" s="88">
        <f t="shared" si="21"/>
        <v>13587303.561797572</v>
      </c>
      <c r="F204" s="4"/>
    </row>
    <row r="205" spans="1:6">
      <c r="A205" s="65">
        <v>198</v>
      </c>
      <c r="B205" s="83">
        <f t="shared" si="19"/>
        <v>418520095.38488555</v>
      </c>
      <c r="C205" s="82">
        <f t="shared" si="20"/>
        <v>9733025.4740669988</v>
      </c>
      <c r="D205" s="68">
        <f t="shared" si="18"/>
        <v>3766680.8584639695</v>
      </c>
      <c r="E205" s="88">
        <f t="shared" si="21"/>
        <v>13499706.332530968</v>
      </c>
      <c r="F205" s="4"/>
    </row>
    <row r="206" spans="1:6">
      <c r="A206" s="65">
        <v>199</v>
      </c>
      <c r="B206" s="83">
        <f t="shared" si="19"/>
        <v>408787069.91081858</v>
      </c>
      <c r="C206" s="82">
        <f t="shared" si="20"/>
        <v>9733025.4740669988</v>
      </c>
      <c r="D206" s="68">
        <f t="shared" si="18"/>
        <v>3679083.629197367</v>
      </c>
      <c r="E206" s="88">
        <f t="shared" si="21"/>
        <v>13412109.103264365</v>
      </c>
      <c r="F206" s="4"/>
    </row>
    <row r="207" spans="1:6">
      <c r="A207" s="65">
        <v>200</v>
      </c>
      <c r="B207" s="83">
        <f t="shared" si="19"/>
        <v>399054044.4367516</v>
      </c>
      <c r="C207" s="82">
        <f t="shared" si="20"/>
        <v>9733025.4740669988</v>
      </c>
      <c r="D207" s="68">
        <f t="shared" si="18"/>
        <v>3591486.3999307645</v>
      </c>
      <c r="E207" s="88">
        <f t="shared" si="21"/>
        <v>13324511.873997763</v>
      </c>
      <c r="F207" s="4"/>
    </row>
    <row r="208" spans="1:6">
      <c r="A208" s="65">
        <v>201</v>
      </c>
      <c r="B208" s="83">
        <f t="shared" si="19"/>
        <v>389321018.96268463</v>
      </c>
      <c r="C208" s="82">
        <f t="shared" si="20"/>
        <v>9733025.4740669988</v>
      </c>
      <c r="D208" s="68">
        <f t="shared" si="18"/>
        <v>3503889.1706641614</v>
      </c>
      <c r="E208" s="88">
        <f t="shared" si="21"/>
        <v>13236914.64473116</v>
      </c>
      <c r="F208" s="4"/>
    </row>
    <row r="209" spans="1:6">
      <c r="A209" s="65">
        <v>202</v>
      </c>
      <c r="B209" s="83">
        <f t="shared" si="19"/>
        <v>379587993.48861766</v>
      </c>
      <c r="C209" s="82">
        <f t="shared" si="20"/>
        <v>9733025.4740669988</v>
      </c>
      <c r="D209" s="68">
        <f t="shared" si="18"/>
        <v>3416291.9413975589</v>
      </c>
      <c r="E209" s="88">
        <f t="shared" si="21"/>
        <v>13149317.415464558</v>
      </c>
      <c r="F209" s="4"/>
    </row>
    <row r="210" spans="1:6">
      <c r="A210" s="65">
        <v>203</v>
      </c>
      <c r="B210" s="83">
        <f t="shared" si="19"/>
        <v>369854968.01455069</v>
      </c>
      <c r="C210" s="82">
        <f t="shared" si="20"/>
        <v>9733025.4740669988</v>
      </c>
      <c r="D210" s="68">
        <f t="shared" ref="D210:D247" si="22">IF(A210&lt;=$B$4,B210*$B$3/12,B210*$B$5/12)</f>
        <v>3328694.7121309564</v>
      </c>
      <c r="E210" s="88">
        <f t="shared" si="21"/>
        <v>13061720.186197955</v>
      </c>
      <c r="F210" s="4"/>
    </row>
    <row r="211" spans="1:6">
      <c r="A211" s="65">
        <v>204</v>
      </c>
      <c r="B211" s="83">
        <f t="shared" si="19"/>
        <v>360121942.54048371</v>
      </c>
      <c r="C211" s="82">
        <f t="shared" si="20"/>
        <v>9733025.4740669988</v>
      </c>
      <c r="D211" s="68">
        <f t="shared" si="22"/>
        <v>3241097.4828643533</v>
      </c>
      <c r="E211" s="88">
        <f t="shared" si="21"/>
        <v>12974122.956931353</v>
      </c>
      <c r="F211" s="4"/>
    </row>
    <row r="212" spans="1:6">
      <c r="A212" s="65">
        <v>205</v>
      </c>
      <c r="B212" s="83">
        <f t="shared" si="19"/>
        <v>350388917.06641674</v>
      </c>
      <c r="C212" s="82">
        <f t="shared" si="20"/>
        <v>9733025.4740669988</v>
      </c>
      <c r="D212" s="68">
        <f t="shared" si="22"/>
        <v>3153500.2535977508</v>
      </c>
      <c r="E212" s="88">
        <f t="shared" si="21"/>
        <v>12886525.72766475</v>
      </c>
      <c r="F212" s="4"/>
    </row>
    <row r="213" spans="1:6">
      <c r="A213" s="65">
        <v>206</v>
      </c>
      <c r="B213" s="83">
        <f t="shared" si="19"/>
        <v>340655891.59234977</v>
      </c>
      <c r="C213" s="82">
        <f t="shared" si="20"/>
        <v>9733025.4740669988</v>
      </c>
      <c r="D213" s="68">
        <f t="shared" si="22"/>
        <v>3065903.0243311482</v>
      </c>
      <c r="E213" s="88">
        <f t="shared" si="21"/>
        <v>12798928.498398148</v>
      </c>
      <c r="F213" s="4"/>
    </row>
    <row r="214" spans="1:6">
      <c r="A214" s="65">
        <v>207</v>
      </c>
      <c r="B214" s="83">
        <f t="shared" si="19"/>
        <v>330922866.11828279</v>
      </c>
      <c r="C214" s="82">
        <f t="shared" si="20"/>
        <v>9733025.4740669988</v>
      </c>
      <c r="D214" s="68">
        <f t="shared" si="22"/>
        <v>2978305.7950645448</v>
      </c>
      <c r="E214" s="88">
        <f t="shared" si="21"/>
        <v>12711331.269131543</v>
      </c>
      <c r="F214" s="4"/>
    </row>
    <row r="215" spans="1:6">
      <c r="A215" s="65">
        <v>208</v>
      </c>
      <c r="B215" s="83">
        <f t="shared" si="19"/>
        <v>321189840.64421582</v>
      </c>
      <c r="C215" s="82">
        <f t="shared" si="20"/>
        <v>9733025.4740669988</v>
      </c>
      <c r="D215" s="68">
        <f t="shared" si="22"/>
        <v>2890708.5657979422</v>
      </c>
      <c r="E215" s="88">
        <f t="shared" si="21"/>
        <v>12623734.039864941</v>
      </c>
      <c r="F215" s="4"/>
    </row>
    <row r="216" spans="1:6">
      <c r="A216" s="65">
        <v>209</v>
      </c>
      <c r="B216" s="83">
        <f t="shared" si="19"/>
        <v>311456815.17014885</v>
      </c>
      <c r="C216" s="82">
        <f t="shared" si="20"/>
        <v>9733025.4740669988</v>
      </c>
      <c r="D216" s="68">
        <f t="shared" si="22"/>
        <v>2803111.3365313397</v>
      </c>
      <c r="E216" s="88">
        <f t="shared" si="21"/>
        <v>12536136.810598338</v>
      </c>
      <c r="F216" s="4"/>
    </row>
    <row r="217" spans="1:6">
      <c r="A217" s="65">
        <v>210</v>
      </c>
      <c r="B217" s="83">
        <f t="shared" si="19"/>
        <v>301723789.69608188</v>
      </c>
      <c r="C217" s="82">
        <f t="shared" si="20"/>
        <v>9733025.4740669988</v>
      </c>
      <c r="D217" s="68">
        <f t="shared" si="22"/>
        <v>2715514.1072647371</v>
      </c>
      <c r="E217" s="88">
        <f t="shared" si="21"/>
        <v>12448539.581331735</v>
      </c>
      <c r="F217" s="4"/>
    </row>
    <row r="218" spans="1:6">
      <c r="A218" s="65">
        <v>211</v>
      </c>
      <c r="B218" s="83">
        <f t="shared" si="19"/>
        <v>291990764.2220149</v>
      </c>
      <c r="C218" s="82">
        <f t="shared" si="20"/>
        <v>9733025.4740669988</v>
      </c>
      <c r="D218" s="68">
        <f t="shared" si="22"/>
        <v>2627916.8779981341</v>
      </c>
      <c r="E218" s="88">
        <f t="shared" si="21"/>
        <v>12360942.352065133</v>
      </c>
      <c r="F218" s="4"/>
    </row>
    <row r="219" spans="1:6">
      <c r="A219" s="65">
        <v>212</v>
      </c>
      <c r="B219" s="83">
        <f t="shared" si="19"/>
        <v>282257738.74794793</v>
      </c>
      <c r="C219" s="82">
        <f t="shared" si="20"/>
        <v>9733025.4740669988</v>
      </c>
      <c r="D219" s="68">
        <f t="shared" si="22"/>
        <v>2540319.6487315311</v>
      </c>
      <c r="E219" s="88">
        <f t="shared" si="21"/>
        <v>12273345.12279853</v>
      </c>
      <c r="F219" s="4"/>
    </row>
    <row r="220" spans="1:6">
      <c r="A220" s="65">
        <v>213</v>
      </c>
      <c r="B220" s="83">
        <f t="shared" si="19"/>
        <v>272524713.27388096</v>
      </c>
      <c r="C220" s="82">
        <f t="shared" si="20"/>
        <v>9733025.4740669988</v>
      </c>
      <c r="D220" s="68">
        <f t="shared" si="22"/>
        <v>2452722.4194649286</v>
      </c>
      <c r="E220" s="88">
        <f t="shared" si="21"/>
        <v>12185747.893531928</v>
      </c>
      <c r="F220" s="4"/>
    </row>
    <row r="221" spans="1:6">
      <c r="A221" s="65">
        <v>214</v>
      </c>
      <c r="B221" s="83">
        <f t="shared" si="19"/>
        <v>262791687.79981396</v>
      </c>
      <c r="C221" s="82">
        <f t="shared" si="20"/>
        <v>9733025.4740669988</v>
      </c>
      <c r="D221" s="68">
        <f t="shared" si="22"/>
        <v>2365125.1901983256</v>
      </c>
      <c r="E221" s="88">
        <f t="shared" si="21"/>
        <v>12098150.664265323</v>
      </c>
      <c r="F221" s="4"/>
    </row>
    <row r="222" spans="1:6">
      <c r="A222" s="65">
        <v>215</v>
      </c>
      <c r="B222" s="83">
        <f t="shared" si="19"/>
        <v>253058662.32574695</v>
      </c>
      <c r="C222" s="82">
        <f t="shared" si="20"/>
        <v>9733025.4740669988</v>
      </c>
      <c r="D222" s="68">
        <f t="shared" si="22"/>
        <v>2277527.9609317225</v>
      </c>
      <c r="E222" s="88">
        <f t="shared" si="21"/>
        <v>12010553.434998721</v>
      </c>
      <c r="F222" s="4"/>
    </row>
    <row r="223" spans="1:6">
      <c r="A223" s="65">
        <v>216</v>
      </c>
      <c r="B223" s="83">
        <f t="shared" si="19"/>
        <v>243325636.85167995</v>
      </c>
      <c r="C223" s="82">
        <f t="shared" si="20"/>
        <v>9733025.4740669988</v>
      </c>
      <c r="D223" s="68">
        <f t="shared" si="22"/>
        <v>2189930.7316651195</v>
      </c>
      <c r="E223" s="88">
        <f t="shared" si="21"/>
        <v>11922956.205732118</v>
      </c>
      <c r="F223" s="4"/>
    </row>
    <row r="224" spans="1:6">
      <c r="A224" s="65">
        <v>217</v>
      </c>
      <c r="B224" s="83">
        <f t="shared" ref="B224:B247" si="23">B223-C223</f>
        <v>233592611.37761295</v>
      </c>
      <c r="C224" s="82">
        <f t="shared" si="20"/>
        <v>9733025.4740669988</v>
      </c>
      <c r="D224" s="68">
        <f t="shared" si="22"/>
        <v>2102333.5023985165</v>
      </c>
      <c r="E224" s="88">
        <f t="shared" si="21"/>
        <v>11835358.976465516</v>
      </c>
      <c r="F224" s="4"/>
    </row>
    <row r="225" spans="1:6">
      <c r="A225" s="65">
        <v>218</v>
      </c>
      <c r="B225" s="83">
        <f t="shared" si="23"/>
        <v>223859585.90354595</v>
      </c>
      <c r="C225" s="82">
        <f t="shared" ref="C225:C247" si="24">$B$31/(B$1-23)</f>
        <v>9733025.4740669988</v>
      </c>
      <c r="D225" s="68">
        <f t="shared" si="22"/>
        <v>2014736.2731319135</v>
      </c>
      <c r="E225" s="88">
        <f t="shared" si="21"/>
        <v>11747761.747198913</v>
      </c>
      <c r="F225" s="4"/>
    </row>
    <row r="226" spans="1:6">
      <c r="A226" s="65">
        <v>219</v>
      </c>
      <c r="B226" s="83">
        <f t="shared" si="23"/>
        <v>214126560.42947894</v>
      </c>
      <c r="C226" s="82">
        <f t="shared" si="24"/>
        <v>9733025.4740669988</v>
      </c>
      <c r="D226" s="68">
        <f t="shared" si="22"/>
        <v>1927139.0438653103</v>
      </c>
      <c r="E226" s="88">
        <f t="shared" si="21"/>
        <v>11660164.517932309</v>
      </c>
      <c r="F226" s="4"/>
    </row>
    <row r="227" spans="1:6">
      <c r="A227" s="65">
        <v>220</v>
      </c>
      <c r="B227" s="83">
        <f t="shared" si="23"/>
        <v>204393534.95541194</v>
      </c>
      <c r="C227" s="82">
        <f t="shared" si="24"/>
        <v>9733025.4740669988</v>
      </c>
      <c r="D227" s="68">
        <f t="shared" si="22"/>
        <v>1839541.8145987075</v>
      </c>
      <c r="E227" s="88">
        <f t="shared" si="21"/>
        <v>11572567.288665706</v>
      </c>
      <c r="F227" s="4"/>
    </row>
    <row r="228" spans="1:6">
      <c r="A228" s="65">
        <v>221</v>
      </c>
      <c r="B228" s="83">
        <f t="shared" si="23"/>
        <v>194660509.48134494</v>
      </c>
      <c r="C228" s="82">
        <f t="shared" si="24"/>
        <v>9733025.4740669988</v>
      </c>
      <c r="D228" s="68">
        <f t="shared" si="22"/>
        <v>1751944.5853321042</v>
      </c>
      <c r="E228" s="88">
        <f t="shared" si="21"/>
        <v>11484970.059399104</v>
      </c>
      <c r="F228" s="4"/>
    </row>
    <row r="229" spans="1:6">
      <c r="A229" s="65">
        <v>222</v>
      </c>
      <c r="B229" s="83">
        <f t="shared" si="23"/>
        <v>184927484.00727794</v>
      </c>
      <c r="C229" s="82">
        <f t="shared" si="24"/>
        <v>9733025.4740669988</v>
      </c>
      <c r="D229" s="68">
        <f t="shared" si="22"/>
        <v>1664347.3560655015</v>
      </c>
      <c r="E229" s="88">
        <f t="shared" si="21"/>
        <v>11397372.830132499</v>
      </c>
      <c r="F229" s="4"/>
    </row>
    <row r="230" spans="1:6">
      <c r="A230" s="65">
        <v>223</v>
      </c>
      <c r="B230" s="83">
        <f t="shared" si="23"/>
        <v>175194458.53321093</v>
      </c>
      <c r="C230" s="82">
        <f t="shared" si="24"/>
        <v>9733025.4740669988</v>
      </c>
      <c r="D230" s="68">
        <f t="shared" si="22"/>
        <v>1576750.1267988982</v>
      </c>
      <c r="E230" s="88">
        <f t="shared" si="21"/>
        <v>11309775.600865897</v>
      </c>
      <c r="F230" s="4"/>
    </row>
    <row r="231" spans="1:6">
      <c r="A231" s="65">
        <v>224</v>
      </c>
      <c r="B231" s="83">
        <f t="shared" si="23"/>
        <v>165461433.05914393</v>
      </c>
      <c r="C231" s="82">
        <f t="shared" si="24"/>
        <v>9733025.4740669988</v>
      </c>
      <c r="D231" s="68">
        <f t="shared" si="22"/>
        <v>1489152.8975322954</v>
      </c>
      <c r="E231" s="88">
        <f t="shared" si="21"/>
        <v>11222178.371599294</v>
      </c>
      <c r="F231" s="4"/>
    </row>
    <row r="232" spans="1:6">
      <c r="A232" s="65">
        <v>225</v>
      </c>
      <c r="B232" s="83">
        <f t="shared" si="23"/>
        <v>155728407.58507693</v>
      </c>
      <c r="C232" s="82">
        <f t="shared" si="24"/>
        <v>9733025.4740669988</v>
      </c>
      <c r="D232" s="68">
        <f t="shared" si="22"/>
        <v>1401555.6682656922</v>
      </c>
      <c r="E232" s="88">
        <f t="shared" si="21"/>
        <v>11134581.142332692</v>
      </c>
      <c r="F232" s="4"/>
    </row>
    <row r="233" spans="1:6">
      <c r="A233" s="65">
        <v>226</v>
      </c>
      <c r="B233" s="83">
        <f t="shared" si="23"/>
        <v>145995382.11100993</v>
      </c>
      <c r="C233" s="82">
        <f t="shared" si="24"/>
        <v>9733025.4740669988</v>
      </c>
      <c r="D233" s="68">
        <f t="shared" si="22"/>
        <v>1313958.4389990892</v>
      </c>
      <c r="E233" s="88">
        <f t="shared" si="21"/>
        <v>11046983.913066087</v>
      </c>
      <c r="F233" s="4"/>
    </row>
    <row r="234" spans="1:6">
      <c r="A234" s="65">
        <v>227</v>
      </c>
      <c r="B234" s="83">
        <f t="shared" si="23"/>
        <v>136262356.63694292</v>
      </c>
      <c r="C234" s="82">
        <f t="shared" si="24"/>
        <v>9733025.4740669988</v>
      </c>
      <c r="D234" s="68">
        <f t="shared" si="22"/>
        <v>1226361.2097324862</v>
      </c>
      <c r="E234" s="88">
        <f t="shared" si="21"/>
        <v>10959386.683799485</v>
      </c>
      <c r="F234" s="4"/>
    </row>
    <row r="235" spans="1:6">
      <c r="A235" s="65">
        <v>228</v>
      </c>
      <c r="B235" s="83">
        <f t="shared" si="23"/>
        <v>126529331.16287592</v>
      </c>
      <c r="C235" s="82">
        <f t="shared" si="24"/>
        <v>9733025.4740669988</v>
      </c>
      <c r="D235" s="68">
        <f t="shared" si="22"/>
        <v>1138763.9804658832</v>
      </c>
      <c r="E235" s="88">
        <f t="shared" si="21"/>
        <v>10871789.454532882</v>
      </c>
      <c r="F235" s="4"/>
    </row>
    <row r="236" spans="1:6">
      <c r="A236" s="65">
        <v>229</v>
      </c>
      <c r="B236" s="83">
        <f t="shared" si="23"/>
        <v>116796305.68880892</v>
      </c>
      <c r="C236" s="82">
        <f t="shared" si="24"/>
        <v>9733025.4740669988</v>
      </c>
      <c r="D236" s="68">
        <f t="shared" si="22"/>
        <v>1051166.7511992801</v>
      </c>
      <c r="E236" s="88">
        <f t="shared" si="21"/>
        <v>10784192.22526628</v>
      </c>
      <c r="F236" s="4"/>
    </row>
    <row r="237" spans="1:6">
      <c r="A237" s="65">
        <v>230</v>
      </c>
      <c r="B237" s="83">
        <f t="shared" si="23"/>
        <v>107063280.21474192</v>
      </c>
      <c r="C237" s="82">
        <f t="shared" si="24"/>
        <v>9733025.4740669988</v>
      </c>
      <c r="D237" s="68">
        <f t="shared" si="22"/>
        <v>963569.52193267725</v>
      </c>
      <c r="E237" s="88">
        <f t="shared" si="21"/>
        <v>10696594.995999675</v>
      </c>
      <c r="F237" s="4"/>
    </row>
    <row r="238" spans="1:6">
      <c r="A238" s="65">
        <v>231</v>
      </c>
      <c r="B238" s="83">
        <f t="shared" si="23"/>
        <v>97330254.740674913</v>
      </c>
      <c r="C238" s="82">
        <f t="shared" si="24"/>
        <v>9733025.4740669988</v>
      </c>
      <c r="D238" s="68">
        <f t="shared" si="22"/>
        <v>875972.29266607424</v>
      </c>
      <c r="E238" s="88">
        <f t="shared" si="21"/>
        <v>10608997.766733073</v>
      </c>
      <c r="F238" s="4"/>
    </row>
    <row r="239" spans="1:6">
      <c r="A239" s="65">
        <v>232</v>
      </c>
      <c r="B239" s="83">
        <f t="shared" si="23"/>
        <v>87597229.26660791</v>
      </c>
      <c r="C239" s="82">
        <f t="shared" si="24"/>
        <v>9733025.4740669988</v>
      </c>
      <c r="D239" s="68">
        <f t="shared" si="22"/>
        <v>788375.06339947123</v>
      </c>
      <c r="E239" s="88">
        <f t="shared" si="21"/>
        <v>10521400.53746647</v>
      </c>
      <c r="F239" s="4"/>
    </row>
    <row r="240" spans="1:6">
      <c r="A240" s="65">
        <v>233</v>
      </c>
      <c r="B240" s="83">
        <f t="shared" si="23"/>
        <v>77864203.792540908</v>
      </c>
      <c r="C240" s="82">
        <f t="shared" si="24"/>
        <v>9733025.4740669988</v>
      </c>
      <c r="D240" s="68">
        <f t="shared" si="22"/>
        <v>700777.83413286821</v>
      </c>
      <c r="E240" s="88">
        <f t="shared" si="21"/>
        <v>10433803.308199868</v>
      </c>
      <c r="F240" s="4"/>
    </row>
    <row r="241" spans="1:6">
      <c r="A241" s="65">
        <v>234</v>
      </c>
      <c r="B241" s="83">
        <f t="shared" si="23"/>
        <v>68131178.318473905</v>
      </c>
      <c r="C241" s="82">
        <f t="shared" si="24"/>
        <v>9733025.4740669988</v>
      </c>
      <c r="D241" s="68">
        <f t="shared" si="22"/>
        <v>613180.6048662652</v>
      </c>
      <c r="E241" s="88">
        <f t="shared" si="21"/>
        <v>10346206.078933263</v>
      </c>
      <c r="F241" s="4"/>
    </row>
    <row r="242" spans="1:6">
      <c r="A242" s="65">
        <v>235</v>
      </c>
      <c r="B242" s="83">
        <f t="shared" si="23"/>
        <v>58398152.844406903</v>
      </c>
      <c r="C242" s="82">
        <f t="shared" si="24"/>
        <v>9733025.4740669988</v>
      </c>
      <c r="D242" s="68">
        <f t="shared" si="22"/>
        <v>525583.37559966219</v>
      </c>
      <c r="E242" s="88">
        <f t="shared" si="21"/>
        <v>10258608.849666661</v>
      </c>
      <c r="F242" s="4"/>
    </row>
    <row r="243" spans="1:6">
      <c r="A243" s="65">
        <v>236</v>
      </c>
      <c r="B243" s="83">
        <f t="shared" si="23"/>
        <v>48665127.3703399</v>
      </c>
      <c r="C243" s="82">
        <f t="shared" si="24"/>
        <v>9733025.4740669988</v>
      </c>
      <c r="D243" s="68">
        <f t="shared" si="22"/>
        <v>437986.14633305906</v>
      </c>
      <c r="E243" s="88">
        <f t="shared" si="21"/>
        <v>10171011.620400058</v>
      </c>
      <c r="F243" s="4"/>
    </row>
    <row r="244" spans="1:6">
      <c r="A244" s="65">
        <v>237</v>
      </c>
      <c r="B244" s="83">
        <f t="shared" si="23"/>
        <v>38932101.896272898</v>
      </c>
      <c r="C244" s="82">
        <f t="shared" si="24"/>
        <v>9733025.4740669988</v>
      </c>
      <c r="D244" s="68">
        <f t="shared" si="22"/>
        <v>350388.91706645605</v>
      </c>
      <c r="E244" s="88">
        <f t="shared" si="21"/>
        <v>10083414.391133456</v>
      </c>
      <c r="F244" s="4"/>
    </row>
    <row r="245" spans="1:6">
      <c r="A245" s="65">
        <v>238</v>
      </c>
      <c r="B245" s="83">
        <f t="shared" si="23"/>
        <v>29199076.422205899</v>
      </c>
      <c r="C245" s="82">
        <f t="shared" si="24"/>
        <v>9733025.4740669988</v>
      </c>
      <c r="D245" s="68">
        <f t="shared" si="22"/>
        <v>262791.6877998531</v>
      </c>
      <c r="E245" s="88">
        <f t="shared" si="21"/>
        <v>9995817.1618668512</v>
      </c>
      <c r="F245" s="4"/>
    </row>
    <row r="246" spans="1:6">
      <c r="A246" s="65">
        <v>239</v>
      </c>
      <c r="B246" s="83">
        <f t="shared" si="23"/>
        <v>19466050.9481389</v>
      </c>
      <c r="C246" s="82">
        <f t="shared" si="24"/>
        <v>9733025.4740669988</v>
      </c>
      <c r="D246" s="68">
        <f t="shared" si="22"/>
        <v>175194.45853325012</v>
      </c>
      <c r="E246" s="88">
        <f t="shared" si="21"/>
        <v>9908219.9326002486</v>
      </c>
      <c r="F246" s="4"/>
    </row>
    <row r="247" spans="1:6">
      <c r="A247" s="65">
        <v>240</v>
      </c>
      <c r="B247" s="83">
        <f t="shared" si="23"/>
        <v>9733025.4740719013</v>
      </c>
      <c r="C247" s="82">
        <f t="shared" si="24"/>
        <v>9733025.4740669988</v>
      </c>
      <c r="D247" s="68">
        <f t="shared" si="22"/>
        <v>87597.229266647118</v>
      </c>
      <c r="E247" s="88">
        <f t="shared" si="21"/>
        <v>9820622.7033336461</v>
      </c>
      <c r="F247" s="4"/>
    </row>
    <row r="248" spans="1:6">
      <c r="A248" s="42" t="s">
        <v>35</v>
      </c>
      <c r="B248" s="4"/>
      <c r="C248" s="84">
        <f>SUM(C8:C247)</f>
        <v>2249999999.9999976</v>
      </c>
      <c r="D248" s="43">
        <f>SUM(D8:D247)</f>
        <v>2311907277.905859</v>
      </c>
      <c r="E248" s="5"/>
      <c r="F248" s="4"/>
    </row>
  </sheetData>
  <mergeCells count="1">
    <mergeCell ref="A6:D6"/>
  </mergeCells>
  <pageMargins left="0.7" right="0.7" top="0.75" bottom="0.75" header="0.3" footer="0.3"/>
  <pageSetup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88"/>
  <sheetViews>
    <sheetView topLeftCell="A169" workbookViewId="0">
      <selection activeCell="A7" sqref="A7:F188"/>
    </sheetView>
  </sheetViews>
  <sheetFormatPr defaultRowHeight="15"/>
  <cols>
    <col min="1" max="1" width="24.85546875" bestFit="1" customWidth="1"/>
    <col min="2" max="3" width="20" bestFit="1" customWidth="1"/>
    <col min="4" max="4" width="14.42578125" bestFit="1" customWidth="1"/>
    <col min="5" max="5" width="17" bestFit="1" customWidth="1"/>
    <col min="6" max="6" width="23.5703125" customWidth="1"/>
  </cols>
  <sheetData>
    <row r="1" spans="1:6" ht="15.75" customHeight="1">
      <c r="A1" s="1" t="s">
        <v>0</v>
      </c>
      <c r="B1" s="2">
        <v>180</v>
      </c>
      <c r="C1" s="3" t="s">
        <v>1</v>
      </c>
      <c r="D1" s="44"/>
      <c r="E1" s="44"/>
      <c r="F1" s="33"/>
    </row>
    <row r="2" spans="1:6" ht="15.75">
      <c r="A2" s="1" t="s">
        <v>2</v>
      </c>
      <c r="B2" s="93">
        <f>'Tiến độ giải ngân'!G17</f>
        <v>2250000000</v>
      </c>
      <c r="C2" s="3" t="s">
        <v>3</v>
      </c>
      <c r="D2" s="44"/>
      <c r="E2" s="44"/>
      <c r="F2" s="33"/>
    </row>
    <row r="3" spans="1:6" ht="15.75">
      <c r="A3" s="1" t="s">
        <v>4</v>
      </c>
      <c r="B3" s="7">
        <v>6.5000000000000002E-2</v>
      </c>
      <c r="C3" s="4"/>
      <c r="D3" s="44"/>
      <c r="E3" s="44"/>
      <c r="F3" s="33"/>
    </row>
    <row r="4" spans="1:6" ht="15.75">
      <c r="A4" s="1" t="s">
        <v>5</v>
      </c>
      <c r="B4" s="6">
        <v>12</v>
      </c>
      <c r="C4" s="4" t="s">
        <v>6</v>
      </c>
      <c r="D4" s="44"/>
      <c r="E4" s="44"/>
      <c r="F4" s="33"/>
    </row>
    <row r="5" spans="1:6" ht="15.75">
      <c r="A5" s="1" t="s">
        <v>7</v>
      </c>
      <c r="B5" s="7">
        <v>0.108</v>
      </c>
      <c r="C5" s="4"/>
      <c r="D5" s="4"/>
      <c r="E5" s="5"/>
      <c r="F5" s="4"/>
    </row>
    <row r="6" spans="1:6" ht="15.75">
      <c r="A6" s="78"/>
      <c r="B6" s="79"/>
      <c r="C6" s="79"/>
      <c r="D6" s="79"/>
      <c r="E6" s="5"/>
      <c r="F6" s="4"/>
    </row>
    <row r="7" spans="1:6" ht="15.75">
      <c r="A7" s="61" t="s">
        <v>8</v>
      </c>
      <c r="B7" s="61" t="s">
        <v>9</v>
      </c>
      <c r="C7" s="61" t="s">
        <v>10</v>
      </c>
      <c r="D7" s="62" t="s">
        <v>11</v>
      </c>
      <c r="E7" s="39" t="s">
        <v>12</v>
      </c>
      <c r="F7" s="4"/>
    </row>
    <row r="8" spans="1:6" ht="15.75">
      <c r="A8" s="63">
        <v>1</v>
      </c>
      <c r="B8" s="81">
        <f>'Tiến độ giải ngân'!G10</f>
        <v>675000000</v>
      </c>
      <c r="C8" s="81">
        <f>$B$8/($B$1)</f>
        <v>3750000</v>
      </c>
      <c r="D8" s="64">
        <f>IF(A8&lt;=$B$4,B8*$B$3/12,B8*$B$5/12)</f>
        <v>3656250</v>
      </c>
      <c r="E8" s="85">
        <f>SUM(C8+D8)</f>
        <v>7406250</v>
      </c>
      <c r="F8" s="54" t="s">
        <v>34</v>
      </c>
    </row>
    <row r="9" spans="1:6" ht="15.75">
      <c r="A9" s="65">
        <v>2</v>
      </c>
      <c r="B9" s="82">
        <f>B8-C8</f>
        <v>671250000</v>
      </c>
      <c r="C9" s="82">
        <f>$B$8/($B$1)</f>
        <v>3750000</v>
      </c>
      <c r="D9" s="66">
        <f t="shared" ref="D9:D12" si="0">IF(A9&lt;=$B$4,B9*$B$3/12,B9*$B$5/12)</f>
        <v>3635937.5</v>
      </c>
      <c r="E9" s="86">
        <f t="shared" ref="E9:E12" si="1">SUM(C9+D9)</f>
        <v>7385937.5</v>
      </c>
      <c r="F9" s="56"/>
    </row>
    <row r="10" spans="1:6" ht="15.75">
      <c r="A10" s="65">
        <v>3</v>
      </c>
      <c r="B10" s="82">
        <f t="shared" ref="B10:B12" si="2">B9-C9</f>
        <v>667500000</v>
      </c>
      <c r="C10" s="82">
        <f t="shared" ref="C10:C12" si="3">$B$8/($B$1)</f>
        <v>3750000</v>
      </c>
      <c r="D10" s="66">
        <f t="shared" si="0"/>
        <v>3615625</v>
      </c>
      <c r="E10" s="86">
        <f t="shared" si="1"/>
        <v>7365625</v>
      </c>
      <c r="F10" s="56"/>
    </row>
    <row r="11" spans="1:6" ht="15.75">
      <c r="A11" s="65">
        <v>4</v>
      </c>
      <c r="B11" s="82">
        <f t="shared" si="2"/>
        <v>663750000</v>
      </c>
      <c r="C11" s="82">
        <f t="shared" si="3"/>
        <v>3750000</v>
      </c>
      <c r="D11" s="66">
        <f t="shared" si="0"/>
        <v>3595312.5</v>
      </c>
      <c r="E11" s="86">
        <f t="shared" si="1"/>
        <v>7345312.5</v>
      </c>
      <c r="F11" s="56"/>
    </row>
    <row r="12" spans="1:6" ht="15.75">
      <c r="A12" s="65">
        <v>5</v>
      </c>
      <c r="B12" s="82">
        <f t="shared" si="2"/>
        <v>660000000</v>
      </c>
      <c r="C12" s="82">
        <f t="shared" si="3"/>
        <v>3750000</v>
      </c>
      <c r="D12" s="66">
        <f t="shared" si="0"/>
        <v>3575000</v>
      </c>
      <c r="E12" s="86">
        <f t="shared" si="1"/>
        <v>7325000</v>
      </c>
      <c r="F12" s="56"/>
    </row>
    <row r="13" spans="1:6" ht="15.75">
      <c r="A13" s="63">
        <v>6</v>
      </c>
      <c r="B13" s="81">
        <f>B12-C12+'Tiến độ giải ngân'!G11</f>
        <v>881250000</v>
      </c>
      <c r="C13" s="81">
        <f>$B$13/($B$1-5)</f>
        <v>5035714.2857142854</v>
      </c>
      <c r="D13" s="67">
        <f>IF(A13&lt;=$B$4,B13*$B$3/12,B13*$B$5/12)</f>
        <v>4773437.5</v>
      </c>
      <c r="E13" s="87">
        <f t="shared" ref="E13:E70" si="4">SUM(C13+D13)</f>
        <v>9809151.7857142854</v>
      </c>
      <c r="F13" s="58" t="s">
        <v>49</v>
      </c>
    </row>
    <row r="14" spans="1:6" ht="15.75">
      <c r="A14" s="65">
        <v>7</v>
      </c>
      <c r="B14" s="82">
        <f>B13-C13</f>
        <v>876214285.71428573</v>
      </c>
      <c r="C14" s="82">
        <f>$B$14/($B$1-6)</f>
        <v>5035714.2857142854</v>
      </c>
      <c r="D14" s="68">
        <f t="shared" ref="D14:D16" si="5">IF(A14&lt;=$B$4,B14*$B$3/12,B14*$B$5/12)</f>
        <v>4746160.7142857146</v>
      </c>
      <c r="E14" s="89">
        <f t="shared" si="4"/>
        <v>9781875</v>
      </c>
      <c r="F14" s="90"/>
    </row>
    <row r="15" spans="1:6" ht="15.75">
      <c r="A15" s="63">
        <v>8</v>
      </c>
      <c r="B15" s="81">
        <f>B14-C14+'Tiến độ giải ngân'!G12</f>
        <v>1096178571.4285715</v>
      </c>
      <c r="C15" s="81">
        <f>$B$15/($B$1-7)</f>
        <v>6336292.3203963665</v>
      </c>
      <c r="D15" s="67">
        <f t="shared" si="5"/>
        <v>5937633.9285714291</v>
      </c>
      <c r="E15" s="87">
        <f t="shared" si="4"/>
        <v>12273926.248967797</v>
      </c>
      <c r="F15" s="58" t="s">
        <v>50</v>
      </c>
    </row>
    <row r="16" spans="1:6" ht="15.75">
      <c r="A16" s="65">
        <v>9</v>
      </c>
      <c r="B16" s="82">
        <f>B15-C15</f>
        <v>1089842279.108175</v>
      </c>
      <c r="C16" s="82">
        <f>$B$16/($B$1-8)</f>
        <v>6336292.3203963665</v>
      </c>
      <c r="D16" s="68">
        <f t="shared" si="5"/>
        <v>5903312.3451692825</v>
      </c>
      <c r="E16" s="89">
        <f t="shared" si="4"/>
        <v>12239604.665565649</v>
      </c>
      <c r="F16" s="91"/>
    </row>
    <row r="17" spans="1:6" ht="15.75">
      <c r="A17" s="63">
        <v>10</v>
      </c>
      <c r="B17" s="92">
        <f>B16-C16+'Tiến độ giải ngân'!G13</f>
        <v>1308505986.7877786</v>
      </c>
      <c r="C17" s="81">
        <f>$B$17/($B$1-9)</f>
        <v>7652081.7940805769</v>
      </c>
      <c r="D17" s="67">
        <f>IF(A17&lt;=$B$4,B17*$B$3/12,B17*$B$5/12)</f>
        <v>7087740.7617671341</v>
      </c>
      <c r="E17" s="87">
        <f t="shared" si="4"/>
        <v>14739822.555847712</v>
      </c>
      <c r="F17" s="58" t="s">
        <v>51</v>
      </c>
    </row>
    <row r="18" spans="1:6" ht="15.75">
      <c r="A18" s="65">
        <v>11</v>
      </c>
      <c r="B18" s="83">
        <f t="shared" ref="B18:B22" si="6">B17-C17</f>
        <v>1300853904.9936981</v>
      </c>
      <c r="C18" s="82">
        <f>$B$17/($B$1-9)</f>
        <v>7652081.7940805769</v>
      </c>
      <c r="D18" s="68">
        <f t="shared" ref="D18:D81" si="7">IF(A18&lt;=$B$4,B18*$B$3/12,B18*$B$5/12)</f>
        <v>7046291.9853825318</v>
      </c>
      <c r="E18" s="88">
        <f t="shared" si="4"/>
        <v>14698373.779463109</v>
      </c>
    </row>
    <row r="19" spans="1:6" ht="15.75">
      <c r="A19" s="63">
        <v>12</v>
      </c>
      <c r="B19" s="92">
        <f>B18-C18+'Tiến độ giải ngân'!G14</f>
        <v>1518201823.1996176</v>
      </c>
      <c r="C19" s="81">
        <f>$B$19/($B$1-11)</f>
        <v>8983442.7408261392</v>
      </c>
      <c r="D19" s="67">
        <f t="shared" si="7"/>
        <v>8223593.2089979285</v>
      </c>
      <c r="E19" s="87">
        <f t="shared" si="4"/>
        <v>17207035.949824069</v>
      </c>
      <c r="F19" s="58" t="s">
        <v>48</v>
      </c>
    </row>
    <row r="20" spans="1:6" ht="15.75">
      <c r="A20" s="65">
        <v>13</v>
      </c>
      <c r="B20" s="83">
        <f t="shared" si="6"/>
        <v>1509218380.4587915</v>
      </c>
      <c r="C20" s="82">
        <f>$B$19/($B$1-11)</f>
        <v>8983442.7408261392</v>
      </c>
      <c r="D20" s="68">
        <f t="shared" si="7"/>
        <v>13582965.424129123</v>
      </c>
      <c r="E20" s="88">
        <f t="shared" si="4"/>
        <v>22566408.164955262</v>
      </c>
      <c r="F20" s="4"/>
    </row>
    <row r="21" spans="1:6" ht="15.75">
      <c r="A21" s="65">
        <v>14</v>
      </c>
      <c r="B21" s="83">
        <f t="shared" si="6"/>
        <v>1500234937.7179654</v>
      </c>
      <c r="C21" s="82">
        <f t="shared" ref="C21:C24" si="8">$B$19/($B$1-11)</f>
        <v>8983442.7408261392</v>
      </c>
      <c r="D21" s="68">
        <f t="shared" si="7"/>
        <v>13502114.439461688</v>
      </c>
      <c r="E21" s="88">
        <f t="shared" si="4"/>
        <v>22485557.180287827</v>
      </c>
      <c r="F21" s="4"/>
    </row>
    <row r="22" spans="1:6" ht="15.75">
      <c r="A22" s="65">
        <v>15</v>
      </c>
      <c r="B22" s="83">
        <f t="shared" si="6"/>
        <v>1491251494.9771392</v>
      </c>
      <c r="C22" s="82">
        <f t="shared" si="8"/>
        <v>8983442.7408261392</v>
      </c>
      <c r="D22" s="68">
        <f t="shared" si="7"/>
        <v>13421263.454794252</v>
      </c>
      <c r="E22" s="88">
        <f t="shared" si="4"/>
        <v>22404706.195620392</v>
      </c>
      <c r="F22" s="40"/>
    </row>
    <row r="23" spans="1:6" ht="15.75">
      <c r="A23" s="65">
        <v>16</v>
      </c>
      <c r="B23" s="82">
        <f>B22-C22</f>
        <v>1482268052.2363131</v>
      </c>
      <c r="C23" s="82">
        <f t="shared" si="8"/>
        <v>8983442.7408261392</v>
      </c>
      <c r="D23" s="66">
        <f t="shared" si="7"/>
        <v>13340412.470126817</v>
      </c>
      <c r="E23" s="86">
        <f t="shared" si="4"/>
        <v>22323855.210952956</v>
      </c>
      <c r="F23" s="57"/>
    </row>
    <row r="24" spans="1:6" ht="15.75">
      <c r="A24" s="65">
        <v>17</v>
      </c>
      <c r="B24" s="83">
        <f>B23-C23</f>
        <v>1473284609.495487</v>
      </c>
      <c r="C24" s="82">
        <f t="shared" si="8"/>
        <v>8983442.7408261392</v>
      </c>
      <c r="D24" s="68">
        <f t="shared" si="7"/>
        <v>13259561.485459382</v>
      </c>
      <c r="E24" s="88">
        <f t="shared" si="4"/>
        <v>22243004.226285521</v>
      </c>
      <c r="F24" s="4"/>
    </row>
    <row r="25" spans="1:6" ht="15.75">
      <c r="A25" s="63">
        <v>18</v>
      </c>
      <c r="B25" s="92">
        <f>B24-C24+'Tiến độ giải ngân'!G15</f>
        <v>2026801166.7546608</v>
      </c>
      <c r="C25" s="81">
        <f>$B$25/($B$1-17)</f>
        <v>12434362.986224914</v>
      </c>
      <c r="D25" s="67">
        <f t="shared" si="7"/>
        <v>18241210.500791948</v>
      </c>
      <c r="E25" s="87">
        <f t="shared" si="4"/>
        <v>30675573.487016864</v>
      </c>
      <c r="F25" s="54" t="s">
        <v>52</v>
      </c>
    </row>
    <row r="26" spans="1:6" ht="15.75">
      <c r="A26" s="65">
        <v>19</v>
      </c>
      <c r="B26" s="83">
        <f t="shared" ref="B26:B28" si="9">B25-C25</f>
        <v>2014366803.768436</v>
      </c>
      <c r="C26" s="82">
        <f>$B$25/($B$1-17)</f>
        <v>12434362.986224914</v>
      </c>
      <c r="D26" s="68">
        <f t="shared" si="7"/>
        <v>18129301.233915921</v>
      </c>
      <c r="E26" s="88">
        <f t="shared" si="4"/>
        <v>30563664.220140837</v>
      </c>
      <c r="F26" s="4"/>
    </row>
    <row r="27" spans="1:6" ht="15.75">
      <c r="A27" s="65">
        <v>20</v>
      </c>
      <c r="B27" s="83">
        <f t="shared" si="9"/>
        <v>2001932440.7822111</v>
      </c>
      <c r="C27" s="82">
        <f t="shared" ref="C27:C30" si="10">$B$25/($B$1-17)</f>
        <v>12434362.986224914</v>
      </c>
      <c r="D27" s="68">
        <f t="shared" si="7"/>
        <v>18017391.967039902</v>
      </c>
      <c r="E27" s="88">
        <f t="shared" si="4"/>
        <v>30451754.953264818</v>
      </c>
      <c r="F27" s="4"/>
    </row>
    <row r="28" spans="1:6" ht="15.75">
      <c r="A28" s="65">
        <v>21</v>
      </c>
      <c r="B28" s="83">
        <f t="shared" si="9"/>
        <v>1989498077.7959862</v>
      </c>
      <c r="C28" s="82">
        <f t="shared" si="10"/>
        <v>12434362.986224914</v>
      </c>
      <c r="D28" s="68">
        <f t="shared" si="7"/>
        <v>17905482.700163875</v>
      </c>
      <c r="E28" s="88">
        <f t="shared" si="4"/>
        <v>30339845.686388791</v>
      </c>
      <c r="F28" s="4"/>
    </row>
    <row r="29" spans="1:6" ht="15.75">
      <c r="A29" s="65">
        <v>22</v>
      </c>
      <c r="B29" s="82">
        <f>B28-C28</f>
        <v>1977063714.8097613</v>
      </c>
      <c r="C29" s="82">
        <f t="shared" si="10"/>
        <v>12434362.986224914</v>
      </c>
      <c r="D29" s="66">
        <f t="shared" si="7"/>
        <v>17793573.433287852</v>
      </c>
      <c r="E29" s="86">
        <f t="shared" si="4"/>
        <v>30227936.419512764</v>
      </c>
      <c r="F29" s="57"/>
    </row>
    <row r="30" spans="1:6" ht="15.75">
      <c r="A30" s="65">
        <v>23</v>
      </c>
      <c r="B30" s="83">
        <f>B29-C29</f>
        <v>1964629351.8235364</v>
      </c>
      <c r="C30" s="82">
        <f t="shared" si="10"/>
        <v>12434362.986224914</v>
      </c>
      <c r="D30" s="68">
        <f t="shared" si="7"/>
        <v>17681664.166411828</v>
      </c>
      <c r="E30" s="88">
        <f t="shared" si="4"/>
        <v>30116027.152636744</v>
      </c>
      <c r="F30" s="4"/>
    </row>
    <row r="31" spans="1:6" ht="15.75">
      <c r="A31" s="63">
        <v>24</v>
      </c>
      <c r="B31" s="92">
        <f>B30-C30+'Tiến độ giải ngân'!G16</f>
        <v>2064694988.8373115</v>
      </c>
      <c r="C31" s="81">
        <f>$B$31/(B$1-23)</f>
        <v>13150923.495779054</v>
      </c>
      <c r="D31" s="67">
        <f t="shared" si="7"/>
        <v>18582254.899535801</v>
      </c>
      <c r="E31" s="87">
        <f t="shared" si="4"/>
        <v>31733178.395314857</v>
      </c>
      <c r="F31" s="54" t="s">
        <v>53</v>
      </c>
    </row>
    <row r="32" spans="1:6" ht="15.75">
      <c r="A32" s="65">
        <v>25</v>
      </c>
      <c r="B32" s="83">
        <f t="shared" ref="B32:B95" si="11">B31-C31</f>
        <v>2051544065.3415325</v>
      </c>
      <c r="C32" s="82">
        <f>$B$31/(B$1-23)</f>
        <v>13150923.495779054</v>
      </c>
      <c r="D32" s="68">
        <f t="shared" si="7"/>
        <v>18463896.588073794</v>
      </c>
      <c r="E32" s="88">
        <f t="shared" si="4"/>
        <v>31614820.08385285</v>
      </c>
      <c r="F32" s="4"/>
    </row>
    <row r="33" spans="1:6" ht="15.75">
      <c r="A33" s="65">
        <v>26</v>
      </c>
      <c r="B33" s="83">
        <f t="shared" si="11"/>
        <v>2038393141.8457534</v>
      </c>
      <c r="C33" s="82">
        <f t="shared" ref="C33:C96" si="12">$B$31/(B$1-23)</f>
        <v>13150923.495779054</v>
      </c>
      <c r="D33" s="68">
        <f t="shared" si="7"/>
        <v>18345538.276611779</v>
      </c>
      <c r="E33" s="88">
        <f t="shared" si="4"/>
        <v>31496461.772390835</v>
      </c>
      <c r="F33" s="4"/>
    </row>
    <row r="34" spans="1:6" ht="15.75">
      <c r="A34" s="65">
        <v>27</v>
      </c>
      <c r="B34" s="83">
        <f t="shared" si="11"/>
        <v>2025242218.3499744</v>
      </c>
      <c r="C34" s="82">
        <f t="shared" si="12"/>
        <v>13150923.495779054</v>
      </c>
      <c r="D34" s="68">
        <f t="shared" si="7"/>
        <v>18227179.965149771</v>
      </c>
      <c r="E34" s="88">
        <f t="shared" si="4"/>
        <v>31378103.460928828</v>
      </c>
      <c r="F34" s="4"/>
    </row>
    <row r="35" spans="1:6" ht="15.75">
      <c r="A35" s="65">
        <v>28</v>
      </c>
      <c r="B35" s="83">
        <f t="shared" si="11"/>
        <v>2012091294.8541954</v>
      </c>
      <c r="C35" s="82">
        <f t="shared" si="12"/>
        <v>13150923.495779054</v>
      </c>
      <c r="D35" s="68">
        <f t="shared" si="7"/>
        <v>18108821.653687757</v>
      </c>
      <c r="E35" s="88">
        <f t="shared" si="4"/>
        <v>31259745.149466813</v>
      </c>
      <c r="F35" s="4"/>
    </row>
    <row r="36" spans="1:6" ht="15.75">
      <c r="A36" s="65">
        <v>29</v>
      </c>
      <c r="B36" s="83">
        <f t="shared" si="11"/>
        <v>1998940371.3584163</v>
      </c>
      <c r="C36" s="82">
        <f t="shared" si="12"/>
        <v>13150923.495779054</v>
      </c>
      <c r="D36" s="68">
        <f t="shared" si="7"/>
        <v>17990463.342225749</v>
      </c>
      <c r="E36" s="88">
        <f t="shared" si="4"/>
        <v>31141386.838004805</v>
      </c>
      <c r="F36" s="4"/>
    </row>
    <row r="37" spans="1:6" ht="15.75">
      <c r="A37" s="65">
        <v>30</v>
      </c>
      <c r="B37" s="83">
        <f t="shared" si="11"/>
        <v>1985789447.8626373</v>
      </c>
      <c r="C37" s="82">
        <f t="shared" si="12"/>
        <v>13150923.495779054</v>
      </c>
      <c r="D37" s="68">
        <f t="shared" si="7"/>
        <v>17872105.030763734</v>
      </c>
      <c r="E37" s="88">
        <f t="shared" si="4"/>
        <v>31023028.52654279</v>
      </c>
      <c r="F37" s="4"/>
    </row>
    <row r="38" spans="1:6" ht="15.75">
      <c r="A38" s="65">
        <v>31</v>
      </c>
      <c r="B38" s="83">
        <f t="shared" si="11"/>
        <v>1972638524.3668582</v>
      </c>
      <c r="C38" s="82">
        <f t="shared" si="12"/>
        <v>13150923.495779054</v>
      </c>
      <c r="D38" s="68">
        <f t="shared" si="7"/>
        <v>17753746.719301723</v>
      </c>
      <c r="E38" s="88">
        <f t="shared" si="4"/>
        <v>30904670.215080775</v>
      </c>
      <c r="F38" s="4"/>
    </row>
    <row r="39" spans="1:6" ht="15.75">
      <c r="A39" s="65">
        <v>32</v>
      </c>
      <c r="B39" s="83">
        <f t="shared" si="11"/>
        <v>1959487600.8710792</v>
      </c>
      <c r="C39" s="82">
        <f t="shared" si="12"/>
        <v>13150923.495779054</v>
      </c>
      <c r="D39" s="68">
        <f t="shared" si="7"/>
        <v>17635388.407839712</v>
      </c>
      <c r="E39" s="88">
        <f t="shared" si="4"/>
        <v>30786311.903618768</v>
      </c>
      <c r="F39" s="4"/>
    </row>
    <row r="40" spans="1:6" ht="15.75">
      <c r="A40" s="65">
        <v>33</v>
      </c>
      <c r="B40" s="83">
        <f t="shared" si="11"/>
        <v>1946336677.3753002</v>
      </c>
      <c r="C40" s="82">
        <f t="shared" si="12"/>
        <v>13150923.495779054</v>
      </c>
      <c r="D40" s="68">
        <f t="shared" si="7"/>
        <v>17517030.096377701</v>
      </c>
      <c r="E40" s="88">
        <f t="shared" si="4"/>
        <v>30667953.592156753</v>
      </c>
      <c r="F40" s="4"/>
    </row>
    <row r="41" spans="1:6" ht="15.75">
      <c r="A41" s="65">
        <v>34</v>
      </c>
      <c r="B41" s="83">
        <f t="shared" si="11"/>
        <v>1933185753.8795211</v>
      </c>
      <c r="C41" s="82">
        <f t="shared" si="12"/>
        <v>13150923.495779054</v>
      </c>
      <c r="D41" s="68">
        <f t="shared" si="7"/>
        <v>17398671.784915689</v>
      </c>
      <c r="E41" s="88">
        <f t="shared" si="4"/>
        <v>30549595.280694745</v>
      </c>
      <c r="F41" s="4"/>
    </row>
    <row r="42" spans="1:6" ht="15.75">
      <c r="A42" s="65">
        <v>35</v>
      </c>
      <c r="B42" s="83">
        <f t="shared" si="11"/>
        <v>1920034830.3837421</v>
      </c>
      <c r="C42" s="82">
        <f t="shared" si="12"/>
        <v>13150923.495779054</v>
      </c>
      <c r="D42" s="68">
        <f t="shared" si="7"/>
        <v>17280313.473453678</v>
      </c>
      <c r="E42" s="88">
        <f t="shared" si="4"/>
        <v>30431236.969232731</v>
      </c>
      <c r="F42" s="4"/>
    </row>
    <row r="43" spans="1:6" ht="15.75">
      <c r="A43" s="65">
        <v>36</v>
      </c>
      <c r="B43" s="83">
        <f t="shared" si="11"/>
        <v>1906883906.8879631</v>
      </c>
      <c r="C43" s="82">
        <f t="shared" si="12"/>
        <v>13150923.495779054</v>
      </c>
      <c r="D43" s="68">
        <f t="shared" si="7"/>
        <v>17161955.161991667</v>
      </c>
      <c r="E43" s="88">
        <f t="shared" si="4"/>
        <v>30312878.657770723</v>
      </c>
      <c r="F43" s="4"/>
    </row>
    <row r="44" spans="1:6" ht="15.75">
      <c r="A44" s="65">
        <v>37</v>
      </c>
      <c r="B44" s="83">
        <f t="shared" si="11"/>
        <v>1893732983.392184</v>
      </c>
      <c r="C44" s="82">
        <f t="shared" si="12"/>
        <v>13150923.495779054</v>
      </c>
      <c r="D44" s="68">
        <f t="shared" si="7"/>
        <v>17043596.850529656</v>
      </c>
      <c r="E44" s="88">
        <f t="shared" si="4"/>
        <v>30194520.346308708</v>
      </c>
      <c r="F44" s="4"/>
    </row>
    <row r="45" spans="1:6" ht="15.75">
      <c r="A45" s="65">
        <v>38</v>
      </c>
      <c r="B45" s="83">
        <f t="shared" si="11"/>
        <v>1880582059.896405</v>
      </c>
      <c r="C45" s="82">
        <f t="shared" si="12"/>
        <v>13150923.495779054</v>
      </c>
      <c r="D45" s="68">
        <f t="shared" si="7"/>
        <v>16925238.539067645</v>
      </c>
      <c r="E45" s="88">
        <f t="shared" si="4"/>
        <v>30076162.034846701</v>
      </c>
      <c r="F45" s="4"/>
    </row>
    <row r="46" spans="1:6" ht="15.75">
      <c r="A46" s="65">
        <v>39</v>
      </c>
      <c r="B46" s="83">
        <f t="shared" si="11"/>
        <v>1867431136.4006259</v>
      </c>
      <c r="C46" s="82">
        <f t="shared" si="12"/>
        <v>13150923.495779054</v>
      </c>
      <c r="D46" s="68">
        <f t="shared" si="7"/>
        <v>16806880.227605633</v>
      </c>
      <c r="E46" s="88">
        <f t="shared" si="4"/>
        <v>29957803.723384686</v>
      </c>
      <c r="F46" s="4"/>
    </row>
    <row r="47" spans="1:6" ht="15.75">
      <c r="A47" s="65">
        <v>40</v>
      </c>
      <c r="B47" s="83">
        <f t="shared" si="11"/>
        <v>1854280212.9048469</v>
      </c>
      <c r="C47" s="82">
        <f t="shared" si="12"/>
        <v>13150923.495779054</v>
      </c>
      <c r="D47" s="68">
        <f t="shared" si="7"/>
        <v>16688521.91614362</v>
      </c>
      <c r="E47" s="88">
        <f t="shared" si="4"/>
        <v>29839445.411922675</v>
      </c>
      <c r="F47" s="4"/>
    </row>
    <row r="48" spans="1:6" ht="15.75">
      <c r="A48" s="65">
        <v>41</v>
      </c>
      <c r="B48" s="83">
        <f t="shared" si="11"/>
        <v>1841129289.4090679</v>
      </c>
      <c r="C48" s="82">
        <f t="shared" si="12"/>
        <v>13150923.495779054</v>
      </c>
      <c r="D48" s="68">
        <f t="shared" si="7"/>
        <v>16570163.604681611</v>
      </c>
      <c r="E48" s="88">
        <f t="shared" si="4"/>
        <v>29721087.100460663</v>
      </c>
      <c r="F48" s="4"/>
    </row>
    <row r="49" spans="1:6" ht="15.75">
      <c r="A49" s="65">
        <v>42</v>
      </c>
      <c r="B49" s="83">
        <f t="shared" si="11"/>
        <v>1827978365.9132888</v>
      </c>
      <c r="C49" s="82">
        <f t="shared" si="12"/>
        <v>13150923.495779054</v>
      </c>
      <c r="D49" s="68">
        <f t="shared" si="7"/>
        <v>16451805.293219598</v>
      </c>
      <c r="E49" s="88">
        <f t="shared" si="4"/>
        <v>29602728.788998652</v>
      </c>
      <c r="F49" s="4"/>
    </row>
    <row r="50" spans="1:6" ht="15.75">
      <c r="A50" s="65">
        <v>43</v>
      </c>
      <c r="B50" s="83">
        <f t="shared" si="11"/>
        <v>1814827442.4175098</v>
      </c>
      <c r="C50" s="82">
        <f t="shared" si="12"/>
        <v>13150923.495779054</v>
      </c>
      <c r="D50" s="68">
        <f t="shared" si="7"/>
        <v>16333446.981757589</v>
      </c>
      <c r="E50" s="88">
        <f t="shared" si="4"/>
        <v>29484370.477536641</v>
      </c>
      <c r="F50" s="4"/>
    </row>
    <row r="51" spans="1:6" ht="15.75">
      <c r="A51" s="65">
        <v>44</v>
      </c>
      <c r="B51" s="83">
        <f t="shared" si="11"/>
        <v>1801676518.9217308</v>
      </c>
      <c r="C51" s="82">
        <f t="shared" si="12"/>
        <v>13150923.495779054</v>
      </c>
      <c r="D51" s="68">
        <f t="shared" si="7"/>
        <v>16215088.670295576</v>
      </c>
      <c r="E51" s="88">
        <f t="shared" si="4"/>
        <v>29366012.16607463</v>
      </c>
      <c r="F51" s="4"/>
    </row>
    <row r="52" spans="1:6" ht="15.75">
      <c r="A52" s="65">
        <v>45</v>
      </c>
      <c r="B52" s="83">
        <f t="shared" si="11"/>
        <v>1788525595.4259517</v>
      </c>
      <c r="C52" s="82">
        <f t="shared" si="12"/>
        <v>13150923.495779054</v>
      </c>
      <c r="D52" s="68">
        <f t="shared" si="7"/>
        <v>16096730.358833566</v>
      </c>
      <c r="E52" s="88">
        <f t="shared" si="4"/>
        <v>29247653.854612619</v>
      </c>
      <c r="F52" s="4"/>
    </row>
    <row r="53" spans="1:6" ht="15.75">
      <c r="A53" s="65">
        <v>46</v>
      </c>
      <c r="B53" s="83">
        <f t="shared" si="11"/>
        <v>1775374671.9301727</v>
      </c>
      <c r="C53" s="82">
        <f t="shared" si="12"/>
        <v>13150923.495779054</v>
      </c>
      <c r="D53" s="68">
        <f t="shared" si="7"/>
        <v>15978372.047371553</v>
      </c>
      <c r="E53" s="88">
        <f t="shared" si="4"/>
        <v>29129295.543150607</v>
      </c>
      <c r="F53" s="4"/>
    </row>
    <row r="54" spans="1:6" ht="15.75">
      <c r="A54" s="65">
        <v>47</v>
      </c>
      <c r="B54" s="83">
        <f t="shared" si="11"/>
        <v>1762223748.4343936</v>
      </c>
      <c r="C54" s="82">
        <f t="shared" si="12"/>
        <v>13150923.495779054</v>
      </c>
      <c r="D54" s="68">
        <f t="shared" si="7"/>
        <v>15860013.735909542</v>
      </c>
      <c r="E54" s="88">
        <f t="shared" si="4"/>
        <v>29010937.231688596</v>
      </c>
      <c r="F54" s="4"/>
    </row>
    <row r="55" spans="1:6" ht="15.75">
      <c r="A55" s="65">
        <v>48</v>
      </c>
      <c r="B55" s="83">
        <f t="shared" si="11"/>
        <v>1749072824.9386146</v>
      </c>
      <c r="C55" s="82">
        <f t="shared" si="12"/>
        <v>13150923.495779054</v>
      </c>
      <c r="D55" s="68">
        <f t="shared" si="7"/>
        <v>15741655.424447531</v>
      </c>
      <c r="E55" s="88">
        <f t="shared" si="4"/>
        <v>28892578.920226585</v>
      </c>
      <c r="F55" s="4"/>
    </row>
    <row r="56" spans="1:6" ht="15.75">
      <c r="A56" s="65">
        <v>49</v>
      </c>
      <c r="B56" s="83">
        <f t="shared" si="11"/>
        <v>1735921901.4428356</v>
      </c>
      <c r="C56" s="82">
        <f t="shared" si="12"/>
        <v>13150923.495779054</v>
      </c>
      <c r="D56" s="68">
        <f t="shared" si="7"/>
        <v>15623297.11298552</v>
      </c>
      <c r="E56" s="88">
        <f t="shared" si="4"/>
        <v>28774220.608764574</v>
      </c>
      <c r="F56" s="4"/>
    </row>
    <row r="57" spans="1:6" ht="15.75">
      <c r="A57" s="65">
        <v>50</v>
      </c>
      <c r="B57" s="83">
        <f t="shared" si="11"/>
        <v>1722770977.9470565</v>
      </c>
      <c r="C57" s="82">
        <f t="shared" si="12"/>
        <v>13150923.495779054</v>
      </c>
      <c r="D57" s="68">
        <f t="shared" si="7"/>
        <v>15504938.801523509</v>
      </c>
      <c r="E57" s="88">
        <f t="shared" si="4"/>
        <v>28655862.297302563</v>
      </c>
      <c r="F57" s="4"/>
    </row>
    <row r="58" spans="1:6" ht="15.75">
      <c r="A58" s="65">
        <v>51</v>
      </c>
      <c r="B58" s="83">
        <f t="shared" si="11"/>
        <v>1709620054.4512775</v>
      </c>
      <c r="C58" s="82">
        <f t="shared" si="12"/>
        <v>13150923.495779054</v>
      </c>
      <c r="D58" s="68">
        <f t="shared" si="7"/>
        <v>15386580.490061497</v>
      </c>
      <c r="E58" s="88">
        <f t="shared" si="4"/>
        <v>28537503.985840552</v>
      </c>
      <c r="F58" s="4"/>
    </row>
    <row r="59" spans="1:6" ht="15.75">
      <c r="A59" s="65">
        <v>52</v>
      </c>
      <c r="B59" s="83">
        <f t="shared" si="11"/>
        <v>1696469130.9554985</v>
      </c>
      <c r="C59" s="82">
        <f t="shared" si="12"/>
        <v>13150923.495779054</v>
      </c>
      <c r="D59" s="68">
        <f t="shared" si="7"/>
        <v>15268222.178599486</v>
      </c>
      <c r="E59" s="88">
        <f t="shared" si="4"/>
        <v>28419145.67437854</v>
      </c>
      <c r="F59" s="4"/>
    </row>
    <row r="60" spans="1:6" ht="15.75">
      <c r="A60" s="65">
        <v>53</v>
      </c>
      <c r="B60" s="83">
        <f t="shared" si="11"/>
        <v>1683318207.4597194</v>
      </c>
      <c r="C60" s="82">
        <f t="shared" si="12"/>
        <v>13150923.495779054</v>
      </c>
      <c r="D60" s="68">
        <f t="shared" si="7"/>
        <v>15149863.867137475</v>
      </c>
      <c r="E60" s="88">
        <f t="shared" si="4"/>
        <v>28300787.362916529</v>
      </c>
      <c r="F60" s="4"/>
    </row>
    <row r="61" spans="1:6" ht="15.75">
      <c r="A61" s="65">
        <v>54</v>
      </c>
      <c r="B61" s="83">
        <f t="shared" si="11"/>
        <v>1670167283.9639404</v>
      </c>
      <c r="C61" s="82">
        <f t="shared" si="12"/>
        <v>13150923.495779054</v>
      </c>
      <c r="D61" s="68">
        <f t="shared" si="7"/>
        <v>15031505.555675464</v>
      </c>
      <c r="E61" s="88">
        <f t="shared" si="4"/>
        <v>28182429.051454518</v>
      </c>
      <c r="F61" s="4"/>
    </row>
    <row r="62" spans="1:6" ht="15.75">
      <c r="A62" s="65">
        <v>55</v>
      </c>
      <c r="B62" s="83">
        <f t="shared" si="11"/>
        <v>1657016360.4681613</v>
      </c>
      <c r="C62" s="82">
        <f t="shared" si="12"/>
        <v>13150923.495779054</v>
      </c>
      <c r="D62" s="68">
        <f t="shared" si="7"/>
        <v>14913147.244213453</v>
      </c>
      <c r="E62" s="88">
        <f t="shared" si="4"/>
        <v>28064070.739992507</v>
      </c>
      <c r="F62" s="4"/>
    </row>
    <row r="63" spans="1:6" ht="15.75">
      <c r="A63" s="65">
        <v>56</v>
      </c>
      <c r="B63" s="83">
        <f t="shared" si="11"/>
        <v>1643865436.9723823</v>
      </c>
      <c r="C63" s="82">
        <f t="shared" si="12"/>
        <v>13150923.495779054</v>
      </c>
      <c r="D63" s="68">
        <f t="shared" si="7"/>
        <v>14794788.93275144</v>
      </c>
      <c r="E63" s="88">
        <f t="shared" si="4"/>
        <v>27945712.428530492</v>
      </c>
      <c r="F63" s="4"/>
    </row>
    <row r="64" spans="1:6" ht="15.75">
      <c r="A64" s="65">
        <v>57</v>
      </c>
      <c r="B64" s="83">
        <f t="shared" si="11"/>
        <v>1630714513.4766033</v>
      </c>
      <c r="C64" s="82">
        <f t="shared" si="12"/>
        <v>13150923.495779054</v>
      </c>
      <c r="D64" s="68">
        <f t="shared" si="7"/>
        <v>14676430.62128943</v>
      </c>
      <c r="E64" s="88">
        <f t="shared" si="4"/>
        <v>27827354.117068484</v>
      </c>
      <c r="F64" s="4"/>
    </row>
    <row r="65" spans="1:6" ht="15.75">
      <c r="A65" s="65">
        <v>58</v>
      </c>
      <c r="B65" s="83">
        <f t="shared" si="11"/>
        <v>1617563589.9808242</v>
      </c>
      <c r="C65" s="82">
        <f t="shared" si="12"/>
        <v>13150923.495779054</v>
      </c>
      <c r="D65" s="68">
        <f t="shared" si="7"/>
        <v>14558072.309827417</v>
      </c>
      <c r="E65" s="88">
        <f t="shared" si="4"/>
        <v>27708995.80560647</v>
      </c>
      <c r="F65" s="4"/>
    </row>
    <row r="66" spans="1:6" ht="15.75">
      <c r="A66" s="65">
        <v>59</v>
      </c>
      <c r="B66" s="83">
        <f t="shared" si="11"/>
        <v>1604412666.4850452</v>
      </c>
      <c r="C66" s="82">
        <f t="shared" si="12"/>
        <v>13150923.495779054</v>
      </c>
      <c r="D66" s="68">
        <f t="shared" si="7"/>
        <v>14439713.998365408</v>
      </c>
      <c r="E66" s="88">
        <f t="shared" si="4"/>
        <v>27590637.494144462</v>
      </c>
      <c r="F66" s="4"/>
    </row>
    <row r="67" spans="1:6" ht="15.75">
      <c r="A67" s="65">
        <v>60</v>
      </c>
      <c r="B67" s="83">
        <f t="shared" si="11"/>
        <v>1591261742.9892662</v>
      </c>
      <c r="C67" s="82">
        <f t="shared" si="12"/>
        <v>13150923.495779054</v>
      </c>
      <c r="D67" s="68">
        <f t="shared" si="7"/>
        <v>14321355.686903395</v>
      </c>
      <c r="E67" s="88">
        <f t="shared" si="4"/>
        <v>27472279.182682447</v>
      </c>
      <c r="F67" s="4"/>
    </row>
    <row r="68" spans="1:6" ht="15.75">
      <c r="A68" s="65">
        <v>61</v>
      </c>
      <c r="B68" s="83">
        <f t="shared" si="11"/>
        <v>1578110819.4934871</v>
      </c>
      <c r="C68" s="82">
        <f t="shared" si="12"/>
        <v>13150923.495779054</v>
      </c>
      <c r="D68" s="68">
        <f t="shared" si="7"/>
        <v>14202997.375441385</v>
      </c>
      <c r="E68" s="88">
        <f t="shared" si="4"/>
        <v>27353920.87122044</v>
      </c>
      <c r="F68" s="4"/>
    </row>
    <row r="69" spans="1:6" ht="15.75">
      <c r="A69" s="65">
        <v>62</v>
      </c>
      <c r="B69" s="83">
        <f t="shared" si="11"/>
        <v>1564959895.9977081</v>
      </c>
      <c r="C69" s="82">
        <f t="shared" si="12"/>
        <v>13150923.495779054</v>
      </c>
      <c r="D69" s="68">
        <f t="shared" si="7"/>
        <v>14084639.063979372</v>
      </c>
      <c r="E69" s="88">
        <f t="shared" si="4"/>
        <v>27235562.559758425</v>
      </c>
      <c r="F69" s="4"/>
    </row>
    <row r="70" spans="1:6" ht="15.75">
      <c r="A70" s="65">
        <v>63</v>
      </c>
      <c r="B70" s="83">
        <f t="shared" si="11"/>
        <v>1551808972.501929</v>
      </c>
      <c r="C70" s="82">
        <f t="shared" si="12"/>
        <v>13150923.495779054</v>
      </c>
      <c r="D70" s="68">
        <f t="shared" si="7"/>
        <v>13966280.752517363</v>
      </c>
      <c r="E70" s="88">
        <f t="shared" si="4"/>
        <v>27117204.248296417</v>
      </c>
      <c r="F70" s="4"/>
    </row>
    <row r="71" spans="1:6" ht="15.75">
      <c r="A71" s="65">
        <v>64</v>
      </c>
      <c r="B71" s="83">
        <f t="shared" si="11"/>
        <v>1538658049.00615</v>
      </c>
      <c r="C71" s="82">
        <f t="shared" si="12"/>
        <v>13150923.495779054</v>
      </c>
      <c r="D71" s="68">
        <f t="shared" si="7"/>
        <v>13847922.44105535</v>
      </c>
      <c r="E71" s="88">
        <f t="shared" ref="E71:E134" si="13">SUM(C71+D71)</f>
        <v>26998845.936834402</v>
      </c>
      <c r="F71" s="4"/>
    </row>
    <row r="72" spans="1:6" ht="15.75">
      <c r="A72" s="65">
        <v>65</v>
      </c>
      <c r="B72" s="83">
        <f t="shared" si="11"/>
        <v>1525507125.510371</v>
      </c>
      <c r="C72" s="82">
        <f t="shared" si="12"/>
        <v>13150923.495779054</v>
      </c>
      <c r="D72" s="68">
        <f t="shared" si="7"/>
        <v>13729564.129593337</v>
      </c>
      <c r="E72" s="88">
        <f t="shared" si="13"/>
        <v>26880487.625372391</v>
      </c>
      <c r="F72" s="4"/>
    </row>
    <row r="73" spans="1:6" ht="15.75">
      <c r="A73" s="65">
        <v>66</v>
      </c>
      <c r="B73" s="83">
        <f t="shared" si="11"/>
        <v>1512356202.0145919</v>
      </c>
      <c r="C73" s="82">
        <f t="shared" si="12"/>
        <v>13150923.495779054</v>
      </c>
      <c r="D73" s="68">
        <f t="shared" si="7"/>
        <v>13611205.818131328</v>
      </c>
      <c r="E73" s="88">
        <f t="shared" si="13"/>
        <v>26762129.31391038</v>
      </c>
      <c r="F73" s="4"/>
    </row>
    <row r="74" spans="1:6" ht="15.75">
      <c r="A74" s="65">
        <v>67</v>
      </c>
      <c r="B74" s="83">
        <f t="shared" si="11"/>
        <v>1499205278.5188129</v>
      </c>
      <c r="C74" s="82">
        <f t="shared" si="12"/>
        <v>13150923.495779054</v>
      </c>
      <c r="D74" s="68">
        <f t="shared" si="7"/>
        <v>13492847.506669315</v>
      </c>
      <c r="E74" s="88">
        <f t="shared" si="13"/>
        <v>26643771.002448369</v>
      </c>
      <c r="F74" s="4"/>
    </row>
    <row r="75" spans="1:6" ht="15.75">
      <c r="A75" s="65">
        <v>68</v>
      </c>
      <c r="B75" s="83">
        <f t="shared" si="11"/>
        <v>1486054355.0230339</v>
      </c>
      <c r="C75" s="82">
        <f t="shared" si="12"/>
        <v>13150923.495779054</v>
      </c>
      <c r="D75" s="68">
        <f t="shared" si="7"/>
        <v>13374489.195207305</v>
      </c>
      <c r="E75" s="88">
        <f t="shared" si="13"/>
        <v>26525412.690986358</v>
      </c>
      <c r="F75" s="4"/>
    </row>
    <row r="76" spans="1:6" ht="15.75">
      <c r="A76" s="65">
        <v>69</v>
      </c>
      <c r="B76" s="83">
        <f t="shared" si="11"/>
        <v>1472903431.5272548</v>
      </c>
      <c r="C76" s="82">
        <f t="shared" si="12"/>
        <v>13150923.495779054</v>
      </c>
      <c r="D76" s="68">
        <f t="shared" si="7"/>
        <v>13256130.883745292</v>
      </c>
      <c r="E76" s="88">
        <f t="shared" si="13"/>
        <v>26407054.379524346</v>
      </c>
      <c r="F76" s="4"/>
    </row>
    <row r="77" spans="1:6" ht="15.75">
      <c r="A77" s="65">
        <v>70</v>
      </c>
      <c r="B77" s="83">
        <f t="shared" si="11"/>
        <v>1459752508.0314758</v>
      </c>
      <c r="C77" s="82">
        <f t="shared" si="12"/>
        <v>13150923.495779054</v>
      </c>
      <c r="D77" s="68">
        <f t="shared" si="7"/>
        <v>13137772.572283283</v>
      </c>
      <c r="E77" s="88">
        <f t="shared" si="13"/>
        <v>26288696.068062335</v>
      </c>
      <c r="F77" s="4"/>
    </row>
    <row r="78" spans="1:6" ht="15.75">
      <c r="A78" s="65">
        <v>71</v>
      </c>
      <c r="B78" s="83">
        <f t="shared" si="11"/>
        <v>1446601584.5356967</v>
      </c>
      <c r="C78" s="82">
        <f t="shared" si="12"/>
        <v>13150923.495779054</v>
      </c>
      <c r="D78" s="68">
        <f t="shared" si="7"/>
        <v>13019414.26082127</v>
      </c>
      <c r="E78" s="88">
        <f t="shared" si="13"/>
        <v>26170337.756600324</v>
      </c>
      <c r="F78" s="4"/>
    </row>
    <row r="79" spans="1:6" ht="15.75">
      <c r="A79" s="65">
        <v>72</v>
      </c>
      <c r="B79" s="83">
        <f t="shared" si="11"/>
        <v>1433450661.0399177</v>
      </c>
      <c r="C79" s="82">
        <f t="shared" si="12"/>
        <v>13150923.495779054</v>
      </c>
      <c r="D79" s="68">
        <f t="shared" si="7"/>
        <v>12901055.949359259</v>
      </c>
      <c r="E79" s="88">
        <f t="shared" si="13"/>
        <v>26051979.445138313</v>
      </c>
      <c r="F79" s="4"/>
    </row>
    <row r="80" spans="1:6" ht="15.75">
      <c r="A80" s="65">
        <v>73</v>
      </c>
      <c r="B80" s="83">
        <f t="shared" si="11"/>
        <v>1420299737.5441387</v>
      </c>
      <c r="C80" s="82">
        <f t="shared" si="12"/>
        <v>13150923.495779054</v>
      </c>
      <c r="D80" s="68">
        <f t="shared" si="7"/>
        <v>12782697.637897247</v>
      </c>
      <c r="E80" s="88">
        <f t="shared" si="13"/>
        <v>25933621.133676302</v>
      </c>
      <c r="F80" s="4"/>
    </row>
    <row r="81" spans="1:6" ht="15.75">
      <c r="A81" s="65">
        <v>74</v>
      </c>
      <c r="B81" s="83">
        <f t="shared" si="11"/>
        <v>1407148814.0483596</v>
      </c>
      <c r="C81" s="82">
        <f t="shared" si="12"/>
        <v>13150923.495779054</v>
      </c>
      <c r="D81" s="68">
        <f t="shared" si="7"/>
        <v>12664339.326435236</v>
      </c>
      <c r="E81" s="88">
        <f t="shared" si="13"/>
        <v>25815262.82221429</v>
      </c>
      <c r="F81" s="4"/>
    </row>
    <row r="82" spans="1:6" ht="15.75">
      <c r="A82" s="65">
        <v>75</v>
      </c>
      <c r="B82" s="83">
        <f t="shared" si="11"/>
        <v>1393997890.5525806</v>
      </c>
      <c r="C82" s="82">
        <f t="shared" si="12"/>
        <v>13150923.495779054</v>
      </c>
      <c r="D82" s="68">
        <f t="shared" ref="D82:D145" si="14">IF(A82&lt;=$B$4,B82*$B$3/12,B82*$B$5/12)</f>
        <v>12545981.014973225</v>
      </c>
      <c r="E82" s="88">
        <f t="shared" si="13"/>
        <v>25696904.510752279</v>
      </c>
      <c r="F82" s="4"/>
    </row>
    <row r="83" spans="1:6" ht="15.75">
      <c r="A83" s="65">
        <v>76</v>
      </c>
      <c r="B83" s="83">
        <f t="shared" si="11"/>
        <v>1380846967.0568016</v>
      </c>
      <c r="C83" s="82">
        <f t="shared" si="12"/>
        <v>13150923.495779054</v>
      </c>
      <c r="D83" s="68">
        <f t="shared" si="14"/>
        <v>12427622.703511214</v>
      </c>
      <c r="E83" s="88">
        <f t="shared" si="13"/>
        <v>25578546.199290268</v>
      </c>
      <c r="F83" s="4"/>
    </row>
    <row r="84" spans="1:6" ht="15.75">
      <c r="A84" s="65">
        <v>77</v>
      </c>
      <c r="B84" s="83">
        <f t="shared" si="11"/>
        <v>1367696043.5610225</v>
      </c>
      <c r="C84" s="82">
        <f t="shared" si="12"/>
        <v>13150923.495779054</v>
      </c>
      <c r="D84" s="68">
        <f t="shared" si="14"/>
        <v>12309264.392049203</v>
      </c>
      <c r="E84" s="88">
        <f t="shared" si="13"/>
        <v>25460187.887828257</v>
      </c>
      <c r="F84" s="4"/>
    </row>
    <row r="85" spans="1:6" ht="15.75">
      <c r="A85" s="65">
        <v>78</v>
      </c>
      <c r="B85" s="83">
        <f t="shared" si="11"/>
        <v>1354545120.0652435</v>
      </c>
      <c r="C85" s="82">
        <f t="shared" si="12"/>
        <v>13150923.495779054</v>
      </c>
      <c r="D85" s="68">
        <f t="shared" si="14"/>
        <v>12190906.080587192</v>
      </c>
      <c r="E85" s="88">
        <f t="shared" si="13"/>
        <v>25341829.576366246</v>
      </c>
      <c r="F85" s="4"/>
    </row>
    <row r="86" spans="1:6" ht="15.75">
      <c r="A86" s="65">
        <v>79</v>
      </c>
      <c r="B86" s="83">
        <f t="shared" si="11"/>
        <v>1341394196.5694644</v>
      </c>
      <c r="C86" s="82">
        <f t="shared" si="12"/>
        <v>13150923.495779054</v>
      </c>
      <c r="D86" s="68">
        <f t="shared" si="14"/>
        <v>12072547.76912518</v>
      </c>
      <c r="E86" s="88">
        <f t="shared" si="13"/>
        <v>25223471.264904235</v>
      </c>
      <c r="F86" s="4"/>
    </row>
    <row r="87" spans="1:6" ht="15.75">
      <c r="A87" s="65">
        <v>80</v>
      </c>
      <c r="B87" s="83">
        <f t="shared" si="11"/>
        <v>1328243273.0736854</v>
      </c>
      <c r="C87" s="82">
        <f t="shared" si="12"/>
        <v>13150923.495779054</v>
      </c>
      <c r="D87" s="68">
        <f t="shared" si="14"/>
        <v>11954189.457663169</v>
      </c>
      <c r="E87" s="88">
        <f t="shared" si="13"/>
        <v>25105112.953442223</v>
      </c>
      <c r="F87" s="4"/>
    </row>
    <row r="88" spans="1:6" ht="15.75">
      <c r="A88" s="65">
        <v>81</v>
      </c>
      <c r="B88" s="83">
        <f t="shared" si="11"/>
        <v>1315092349.5779064</v>
      </c>
      <c r="C88" s="82">
        <f t="shared" si="12"/>
        <v>13150923.495779054</v>
      </c>
      <c r="D88" s="68">
        <f t="shared" si="14"/>
        <v>11835831.146201156</v>
      </c>
      <c r="E88" s="88">
        <f t="shared" si="13"/>
        <v>24986754.641980208</v>
      </c>
      <c r="F88" s="4"/>
    </row>
    <row r="89" spans="1:6" ht="15.75">
      <c r="A89" s="65">
        <v>82</v>
      </c>
      <c r="B89" s="83">
        <f t="shared" si="11"/>
        <v>1301941426.0821273</v>
      </c>
      <c r="C89" s="82">
        <f t="shared" si="12"/>
        <v>13150923.495779054</v>
      </c>
      <c r="D89" s="68">
        <f t="shared" si="14"/>
        <v>11717472.834739147</v>
      </c>
      <c r="E89" s="88">
        <f t="shared" si="13"/>
        <v>24868396.330518201</v>
      </c>
      <c r="F89" s="4"/>
    </row>
    <row r="90" spans="1:6" ht="15.75">
      <c r="A90" s="65">
        <v>83</v>
      </c>
      <c r="B90" s="83">
        <f t="shared" si="11"/>
        <v>1288790502.5863483</v>
      </c>
      <c r="C90" s="82">
        <f t="shared" si="12"/>
        <v>13150923.495779054</v>
      </c>
      <c r="D90" s="68">
        <f t="shared" si="14"/>
        <v>11599114.523277134</v>
      </c>
      <c r="E90" s="88">
        <f t="shared" si="13"/>
        <v>24750038.019056186</v>
      </c>
      <c r="F90" s="4"/>
    </row>
    <row r="91" spans="1:6" ht="15.75">
      <c r="A91" s="65">
        <v>84</v>
      </c>
      <c r="B91" s="83">
        <f t="shared" si="11"/>
        <v>1275639579.0905693</v>
      </c>
      <c r="C91" s="82">
        <f t="shared" si="12"/>
        <v>13150923.495779054</v>
      </c>
      <c r="D91" s="68">
        <f t="shared" si="14"/>
        <v>11480756.211815124</v>
      </c>
      <c r="E91" s="88">
        <f t="shared" si="13"/>
        <v>24631679.707594179</v>
      </c>
      <c r="F91" s="4"/>
    </row>
    <row r="92" spans="1:6" ht="15.75">
      <c r="A92" s="65">
        <v>85</v>
      </c>
      <c r="B92" s="83">
        <f t="shared" si="11"/>
        <v>1262488655.5947902</v>
      </c>
      <c r="C92" s="82">
        <f t="shared" si="12"/>
        <v>13150923.495779054</v>
      </c>
      <c r="D92" s="68">
        <f t="shared" si="14"/>
        <v>11362397.900353111</v>
      </c>
      <c r="E92" s="88">
        <f t="shared" si="13"/>
        <v>24513321.396132164</v>
      </c>
      <c r="F92" s="4"/>
    </row>
    <row r="93" spans="1:6" ht="15.75">
      <c r="A93" s="65">
        <v>86</v>
      </c>
      <c r="B93" s="83">
        <f t="shared" si="11"/>
        <v>1249337732.0990112</v>
      </c>
      <c r="C93" s="82">
        <f t="shared" si="12"/>
        <v>13150923.495779054</v>
      </c>
      <c r="D93" s="68">
        <f t="shared" si="14"/>
        <v>11244039.588891102</v>
      </c>
      <c r="E93" s="88">
        <f t="shared" si="13"/>
        <v>24394963.084670156</v>
      </c>
      <c r="F93" s="4"/>
    </row>
    <row r="94" spans="1:6" ht="15.75">
      <c r="A94" s="65">
        <v>87</v>
      </c>
      <c r="B94" s="83">
        <f t="shared" si="11"/>
        <v>1236186808.6032321</v>
      </c>
      <c r="C94" s="82">
        <f t="shared" si="12"/>
        <v>13150923.495779054</v>
      </c>
      <c r="D94" s="68">
        <f t="shared" si="14"/>
        <v>11125681.277429089</v>
      </c>
      <c r="E94" s="88">
        <f t="shared" si="13"/>
        <v>24276604.773208141</v>
      </c>
      <c r="F94" s="4"/>
    </row>
    <row r="95" spans="1:6" ht="15.75">
      <c r="A95" s="65">
        <v>88</v>
      </c>
      <c r="B95" s="83">
        <f t="shared" si="11"/>
        <v>1223035885.1074531</v>
      </c>
      <c r="C95" s="82">
        <f t="shared" si="12"/>
        <v>13150923.495779054</v>
      </c>
      <c r="D95" s="68">
        <f t="shared" si="14"/>
        <v>11007322.965967078</v>
      </c>
      <c r="E95" s="88">
        <f t="shared" si="13"/>
        <v>24158246.461746134</v>
      </c>
      <c r="F95" s="4"/>
    </row>
    <row r="96" spans="1:6" ht="15.75">
      <c r="A96" s="65">
        <v>89</v>
      </c>
      <c r="B96" s="83">
        <f t="shared" ref="B96:B159" si="15">B95-C95</f>
        <v>1209884961.6116741</v>
      </c>
      <c r="C96" s="82">
        <f t="shared" si="12"/>
        <v>13150923.495779054</v>
      </c>
      <c r="D96" s="68">
        <f t="shared" si="14"/>
        <v>10888964.654505067</v>
      </c>
      <c r="E96" s="88">
        <f t="shared" si="13"/>
        <v>24039888.150284119</v>
      </c>
      <c r="F96" s="4"/>
    </row>
    <row r="97" spans="1:6" ht="15.75">
      <c r="A97" s="65">
        <v>90</v>
      </c>
      <c r="B97" s="83">
        <f t="shared" si="15"/>
        <v>1196734038.115895</v>
      </c>
      <c r="C97" s="82">
        <f t="shared" ref="C97:C160" si="16">$B$31/(B$1-23)</f>
        <v>13150923.495779054</v>
      </c>
      <c r="D97" s="68">
        <f t="shared" si="14"/>
        <v>10770606.343043055</v>
      </c>
      <c r="E97" s="88">
        <f t="shared" si="13"/>
        <v>23921529.838822111</v>
      </c>
      <c r="F97" s="4"/>
    </row>
    <row r="98" spans="1:6" ht="15.75">
      <c r="A98" s="65">
        <v>91</v>
      </c>
      <c r="B98" s="83">
        <f t="shared" si="15"/>
        <v>1183583114.620116</v>
      </c>
      <c r="C98" s="82">
        <f t="shared" si="16"/>
        <v>13150923.495779054</v>
      </c>
      <c r="D98" s="68">
        <f t="shared" si="14"/>
        <v>10652248.031581044</v>
      </c>
      <c r="E98" s="88">
        <f t="shared" si="13"/>
        <v>23803171.527360097</v>
      </c>
      <c r="F98" s="4"/>
    </row>
    <row r="99" spans="1:6" ht="15.75">
      <c r="A99" s="65">
        <v>92</v>
      </c>
      <c r="B99" s="83">
        <f t="shared" si="15"/>
        <v>1170432191.124337</v>
      </c>
      <c r="C99" s="82">
        <f t="shared" si="16"/>
        <v>13150923.495779054</v>
      </c>
      <c r="D99" s="68">
        <f t="shared" si="14"/>
        <v>10533889.720119033</v>
      </c>
      <c r="E99" s="88">
        <f t="shared" si="13"/>
        <v>23684813.215898089</v>
      </c>
      <c r="F99" s="4"/>
    </row>
    <row r="100" spans="1:6" ht="15.75">
      <c r="A100" s="65">
        <v>93</v>
      </c>
      <c r="B100" s="83">
        <f t="shared" si="15"/>
        <v>1157281267.6285579</v>
      </c>
      <c r="C100" s="82">
        <f t="shared" si="16"/>
        <v>13150923.495779054</v>
      </c>
      <c r="D100" s="68">
        <f t="shared" si="14"/>
        <v>10415531.40865702</v>
      </c>
      <c r="E100" s="88">
        <f t="shared" si="13"/>
        <v>23566454.904436074</v>
      </c>
      <c r="F100" s="4"/>
    </row>
    <row r="101" spans="1:6" ht="15.75">
      <c r="A101" s="65">
        <v>94</v>
      </c>
      <c r="B101" s="83">
        <f t="shared" si="15"/>
        <v>1144130344.1327789</v>
      </c>
      <c r="C101" s="82">
        <f t="shared" si="16"/>
        <v>13150923.495779054</v>
      </c>
      <c r="D101" s="68">
        <f t="shared" si="14"/>
        <v>10297173.097195009</v>
      </c>
      <c r="E101" s="88">
        <f t="shared" si="13"/>
        <v>23448096.592974063</v>
      </c>
      <c r="F101" s="4"/>
    </row>
    <row r="102" spans="1:6" ht="15.75">
      <c r="A102" s="65">
        <v>95</v>
      </c>
      <c r="B102" s="83">
        <f t="shared" si="15"/>
        <v>1130979420.6369998</v>
      </c>
      <c r="C102" s="82">
        <f t="shared" si="16"/>
        <v>13150923.495779054</v>
      </c>
      <c r="D102" s="68">
        <f t="shared" si="14"/>
        <v>10178814.785732998</v>
      </c>
      <c r="E102" s="88">
        <f t="shared" si="13"/>
        <v>23329738.281512052</v>
      </c>
      <c r="F102" s="4"/>
    </row>
    <row r="103" spans="1:6" ht="15.75">
      <c r="A103" s="65">
        <v>96</v>
      </c>
      <c r="B103" s="83">
        <f t="shared" si="15"/>
        <v>1117828497.1412208</v>
      </c>
      <c r="C103" s="82">
        <f t="shared" si="16"/>
        <v>13150923.495779054</v>
      </c>
      <c r="D103" s="68">
        <f t="shared" si="14"/>
        <v>10060456.474270986</v>
      </c>
      <c r="E103" s="88">
        <f t="shared" si="13"/>
        <v>23211379.970050041</v>
      </c>
      <c r="F103" s="4"/>
    </row>
    <row r="104" spans="1:6" ht="15.75">
      <c r="A104" s="65">
        <v>97</v>
      </c>
      <c r="B104" s="83">
        <f t="shared" si="15"/>
        <v>1104677573.6454418</v>
      </c>
      <c r="C104" s="82">
        <f t="shared" si="16"/>
        <v>13150923.495779054</v>
      </c>
      <c r="D104" s="68">
        <f t="shared" si="14"/>
        <v>9942098.1628089752</v>
      </c>
      <c r="E104" s="88">
        <f t="shared" si="13"/>
        <v>23093021.658588029</v>
      </c>
      <c r="F104" s="4"/>
    </row>
    <row r="105" spans="1:6" ht="15.75">
      <c r="A105" s="65">
        <v>98</v>
      </c>
      <c r="B105" s="83">
        <f t="shared" si="15"/>
        <v>1091526650.1496627</v>
      </c>
      <c r="C105" s="82">
        <f t="shared" si="16"/>
        <v>13150923.495779054</v>
      </c>
      <c r="D105" s="68">
        <f>IF(A105&lt;=$B$4,B105*$B$3/12,B105*$B$5/12)</f>
        <v>9823739.851346964</v>
      </c>
      <c r="E105" s="88">
        <f t="shared" si="13"/>
        <v>22974663.347126018</v>
      </c>
      <c r="F105" s="4"/>
    </row>
    <row r="106" spans="1:6" ht="15.75">
      <c r="A106" s="65">
        <v>99</v>
      </c>
      <c r="B106" s="83">
        <f t="shared" si="15"/>
        <v>1078375726.6538837</v>
      </c>
      <c r="C106" s="82">
        <f t="shared" si="16"/>
        <v>13150923.495779054</v>
      </c>
      <c r="D106" s="68">
        <f t="shared" si="14"/>
        <v>9705381.5398849528</v>
      </c>
      <c r="E106" s="88">
        <f t="shared" si="13"/>
        <v>22856305.035664007</v>
      </c>
      <c r="F106" s="4"/>
    </row>
    <row r="107" spans="1:6" ht="15.75">
      <c r="A107" s="65">
        <v>100</v>
      </c>
      <c r="B107" s="83">
        <f t="shared" si="15"/>
        <v>1065224803.1581047</v>
      </c>
      <c r="C107" s="82">
        <f t="shared" si="16"/>
        <v>13150923.495779054</v>
      </c>
      <c r="D107" s="68">
        <f t="shared" si="14"/>
        <v>9587023.2284229416</v>
      </c>
      <c r="E107" s="88">
        <f t="shared" si="13"/>
        <v>22737946.724201996</v>
      </c>
      <c r="F107" s="4"/>
    </row>
    <row r="108" spans="1:6" ht="15.75">
      <c r="A108" s="65">
        <v>101</v>
      </c>
      <c r="B108" s="83">
        <f t="shared" si="15"/>
        <v>1052073879.6623256</v>
      </c>
      <c r="C108" s="82">
        <f t="shared" si="16"/>
        <v>13150923.495779054</v>
      </c>
      <c r="D108" s="68">
        <f t="shared" si="14"/>
        <v>9468664.9169609305</v>
      </c>
      <c r="E108" s="88">
        <f t="shared" si="13"/>
        <v>22619588.412739985</v>
      </c>
      <c r="F108" s="4"/>
    </row>
    <row r="109" spans="1:6" ht="15.75">
      <c r="A109" s="65">
        <v>102</v>
      </c>
      <c r="B109" s="83">
        <f t="shared" si="15"/>
        <v>1038922956.1665466</v>
      </c>
      <c r="C109" s="82">
        <f t="shared" si="16"/>
        <v>13150923.495779054</v>
      </c>
      <c r="D109" s="68">
        <f t="shared" si="14"/>
        <v>9350306.6054989193</v>
      </c>
      <c r="E109" s="88">
        <f t="shared" si="13"/>
        <v>22501230.101277974</v>
      </c>
      <c r="F109" s="4"/>
    </row>
    <row r="110" spans="1:6" ht="15.75">
      <c r="A110" s="65">
        <v>103</v>
      </c>
      <c r="B110" s="83">
        <f t="shared" si="15"/>
        <v>1025772032.6707675</v>
      </c>
      <c r="C110" s="82">
        <f t="shared" si="16"/>
        <v>13150923.495779054</v>
      </c>
      <c r="D110" s="68">
        <f t="shared" si="14"/>
        <v>9231948.2940369081</v>
      </c>
      <c r="E110" s="88">
        <f t="shared" si="13"/>
        <v>22382871.789815962</v>
      </c>
      <c r="F110" s="4"/>
    </row>
    <row r="111" spans="1:6" ht="15.75">
      <c r="A111" s="65">
        <v>104</v>
      </c>
      <c r="B111" s="83">
        <f t="shared" si="15"/>
        <v>1012621109.1749885</v>
      </c>
      <c r="C111" s="82">
        <f t="shared" si="16"/>
        <v>13150923.495779054</v>
      </c>
      <c r="D111" s="68">
        <f t="shared" si="14"/>
        <v>9113589.9825748969</v>
      </c>
      <c r="E111" s="88">
        <f t="shared" si="13"/>
        <v>22264513.478353951</v>
      </c>
      <c r="F111" s="4"/>
    </row>
    <row r="112" spans="1:6" ht="15.75">
      <c r="A112" s="65">
        <v>105</v>
      </c>
      <c r="B112" s="83">
        <f t="shared" si="15"/>
        <v>999470185.67920947</v>
      </c>
      <c r="C112" s="82">
        <f t="shared" si="16"/>
        <v>13150923.495779054</v>
      </c>
      <c r="D112" s="68">
        <f t="shared" si="14"/>
        <v>8995231.6711128857</v>
      </c>
      <c r="E112" s="88">
        <f t="shared" si="13"/>
        <v>22146155.16689194</v>
      </c>
      <c r="F112" s="4"/>
    </row>
    <row r="113" spans="1:6" ht="15.75">
      <c r="A113" s="65">
        <v>106</v>
      </c>
      <c r="B113" s="83">
        <f t="shared" si="15"/>
        <v>986319262.18343043</v>
      </c>
      <c r="C113" s="82">
        <f t="shared" si="16"/>
        <v>13150923.495779054</v>
      </c>
      <c r="D113" s="68">
        <f t="shared" si="14"/>
        <v>8876873.3596508745</v>
      </c>
      <c r="E113" s="88">
        <f t="shared" si="13"/>
        <v>22027796.855429929</v>
      </c>
      <c r="F113" s="4"/>
    </row>
    <row r="114" spans="1:6" ht="15.75">
      <c r="A114" s="65">
        <v>107</v>
      </c>
      <c r="B114" s="83">
        <f t="shared" si="15"/>
        <v>973168338.6876514</v>
      </c>
      <c r="C114" s="82">
        <f t="shared" si="16"/>
        <v>13150923.495779054</v>
      </c>
      <c r="D114" s="68">
        <f t="shared" si="14"/>
        <v>8758515.0481888633</v>
      </c>
      <c r="E114" s="88">
        <f t="shared" si="13"/>
        <v>21909438.543967918</v>
      </c>
      <c r="F114" s="4"/>
    </row>
    <row r="115" spans="1:6" ht="15.75">
      <c r="A115" s="65">
        <v>108</v>
      </c>
      <c r="B115" s="83">
        <f t="shared" si="15"/>
        <v>960017415.19187236</v>
      </c>
      <c r="C115" s="82">
        <f t="shared" si="16"/>
        <v>13150923.495779054</v>
      </c>
      <c r="D115" s="68">
        <f t="shared" si="14"/>
        <v>8640156.7367268521</v>
      </c>
      <c r="E115" s="88">
        <f t="shared" si="13"/>
        <v>21791080.232505906</v>
      </c>
      <c r="F115" s="4"/>
    </row>
    <row r="116" spans="1:6" ht="15.75">
      <c r="A116" s="65">
        <v>109</v>
      </c>
      <c r="B116" s="83">
        <f t="shared" si="15"/>
        <v>946866491.69609332</v>
      </c>
      <c r="C116" s="82">
        <f t="shared" si="16"/>
        <v>13150923.495779054</v>
      </c>
      <c r="D116" s="68">
        <f t="shared" si="14"/>
        <v>8521798.4252648409</v>
      </c>
      <c r="E116" s="88">
        <f t="shared" si="13"/>
        <v>21672721.921043895</v>
      </c>
      <c r="F116" s="4"/>
    </row>
    <row r="117" spans="1:6" ht="15.75">
      <c r="A117" s="65">
        <v>110</v>
      </c>
      <c r="B117" s="83">
        <f t="shared" si="15"/>
        <v>933715568.20031428</v>
      </c>
      <c r="C117" s="82">
        <f t="shared" si="16"/>
        <v>13150923.495779054</v>
      </c>
      <c r="D117" s="68">
        <f t="shared" si="14"/>
        <v>8403440.1138028279</v>
      </c>
      <c r="E117" s="88">
        <f t="shared" si="13"/>
        <v>21554363.60958188</v>
      </c>
      <c r="F117" s="4"/>
    </row>
    <row r="118" spans="1:6" ht="15.75">
      <c r="A118" s="65">
        <v>111</v>
      </c>
      <c r="B118" s="83">
        <f t="shared" si="15"/>
        <v>920564644.70453525</v>
      </c>
      <c r="C118" s="82">
        <f t="shared" si="16"/>
        <v>13150923.495779054</v>
      </c>
      <c r="D118" s="68">
        <f t="shared" si="14"/>
        <v>8285081.8023408167</v>
      </c>
      <c r="E118" s="88">
        <f t="shared" si="13"/>
        <v>21436005.298119873</v>
      </c>
      <c r="F118" s="4"/>
    </row>
    <row r="119" spans="1:6" ht="15.75">
      <c r="A119" s="65">
        <v>112</v>
      </c>
      <c r="B119" s="83">
        <f t="shared" si="15"/>
        <v>907413721.20875621</v>
      </c>
      <c r="C119" s="82">
        <f t="shared" si="16"/>
        <v>13150923.495779054</v>
      </c>
      <c r="D119" s="68">
        <f t="shared" si="14"/>
        <v>8166723.4908788055</v>
      </c>
      <c r="E119" s="88">
        <f t="shared" si="13"/>
        <v>21317646.986657858</v>
      </c>
      <c r="F119" s="4"/>
    </row>
    <row r="120" spans="1:6" ht="15.75">
      <c r="A120" s="65">
        <v>113</v>
      </c>
      <c r="B120" s="83">
        <f t="shared" si="15"/>
        <v>894262797.71297717</v>
      </c>
      <c r="C120" s="82">
        <f t="shared" si="16"/>
        <v>13150923.495779054</v>
      </c>
      <c r="D120" s="68">
        <f t="shared" si="14"/>
        <v>8048365.1794167943</v>
      </c>
      <c r="E120" s="88">
        <f t="shared" si="13"/>
        <v>21199288.67519585</v>
      </c>
      <c r="F120" s="4"/>
    </row>
    <row r="121" spans="1:6" ht="15.75">
      <c r="A121" s="65">
        <v>114</v>
      </c>
      <c r="B121" s="83">
        <f t="shared" si="15"/>
        <v>881111874.21719813</v>
      </c>
      <c r="C121" s="82">
        <f t="shared" si="16"/>
        <v>13150923.495779054</v>
      </c>
      <c r="D121" s="68">
        <f t="shared" si="14"/>
        <v>7930006.8679547831</v>
      </c>
      <c r="E121" s="88">
        <f t="shared" si="13"/>
        <v>21080930.363733836</v>
      </c>
      <c r="F121" s="4"/>
    </row>
    <row r="122" spans="1:6" ht="15.75">
      <c r="A122" s="65">
        <v>115</v>
      </c>
      <c r="B122" s="83">
        <f t="shared" si="15"/>
        <v>867960950.7214191</v>
      </c>
      <c r="C122" s="82">
        <f t="shared" si="16"/>
        <v>13150923.495779054</v>
      </c>
      <c r="D122" s="68">
        <f t="shared" si="14"/>
        <v>7811648.556492772</v>
      </c>
      <c r="E122" s="88">
        <f t="shared" si="13"/>
        <v>20962572.052271828</v>
      </c>
      <c r="F122" s="4"/>
    </row>
    <row r="123" spans="1:6" ht="15.75">
      <c r="A123" s="65">
        <v>116</v>
      </c>
      <c r="B123" s="83">
        <f t="shared" si="15"/>
        <v>854810027.22564006</v>
      </c>
      <c r="C123" s="82">
        <f t="shared" si="16"/>
        <v>13150923.495779054</v>
      </c>
      <c r="D123" s="68">
        <f t="shared" si="14"/>
        <v>7693290.2450307608</v>
      </c>
      <c r="E123" s="88">
        <f t="shared" si="13"/>
        <v>20844213.740809813</v>
      </c>
      <c r="F123" s="4"/>
    </row>
    <row r="124" spans="1:6" ht="15.75">
      <c r="A124" s="65">
        <v>117</v>
      </c>
      <c r="B124" s="83">
        <f t="shared" si="15"/>
        <v>841659103.72986102</v>
      </c>
      <c r="C124" s="82">
        <f t="shared" si="16"/>
        <v>13150923.495779054</v>
      </c>
      <c r="D124" s="68">
        <f t="shared" si="14"/>
        <v>7574931.9335687496</v>
      </c>
      <c r="E124" s="88">
        <f t="shared" si="13"/>
        <v>20725855.429347806</v>
      </c>
      <c r="F124" s="4"/>
    </row>
    <row r="125" spans="1:6" ht="15.75">
      <c r="A125" s="65">
        <v>118</v>
      </c>
      <c r="B125" s="83">
        <f t="shared" si="15"/>
        <v>828508180.23408198</v>
      </c>
      <c r="C125" s="82">
        <f t="shared" si="16"/>
        <v>13150923.495779054</v>
      </c>
      <c r="D125" s="68">
        <f t="shared" si="14"/>
        <v>7456573.6221067384</v>
      </c>
      <c r="E125" s="88">
        <f t="shared" si="13"/>
        <v>20607497.117885791</v>
      </c>
      <c r="F125" s="4"/>
    </row>
    <row r="126" spans="1:6" ht="15.75">
      <c r="A126" s="65">
        <v>119</v>
      </c>
      <c r="B126" s="83">
        <f t="shared" si="15"/>
        <v>815357256.73830295</v>
      </c>
      <c r="C126" s="82">
        <f t="shared" si="16"/>
        <v>13150923.495779054</v>
      </c>
      <c r="D126" s="68">
        <f t="shared" si="14"/>
        <v>7338215.3106447263</v>
      </c>
      <c r="E126" s="88">
        <f t="shared" si="13"/>
        <v>20489138.80642378</v>
      </c>
      <c r="F126" s="4"/>
    </row>
    <row r="127" spans="1:6" ht="15.75">
      <c r="A127" s="65">
        <v>120</v>
      </c>
      <c r="B127" s="83">
        <f t="shared" si="15"/>
        <v>802206333.24252391</v>
      </c>
      <c r="C127" s="82">
        <f t="shared" si="16"/>
        <v>13150923.495779054</v>
      </c>
      <c r="D127" s="68">
        <f t="shared" si="14"/>
        <v>7219856.9991827151</v>
      </c>
      <c r="E127" s="88">
        <f t="shared" si="13"/>
        <v>20370780.494961768</v>
      </c>
      <c r="F127" s="4"/>
    </row>
    <row r="128" spans="1:6" ht="15.75">
      <c r="A128" s="65">
        <v>121</v>
      </c>
      <c r="B128" s="83">
        <f t="shared" si="15"/>
        <v>789055409.74674487</v>
      </c>
      <c r="C128" s="82">
        <f t="shared" si="16"/>
        <v>13150923.495779054</v>
      </c>
      <c r="D128" s="68">
        <f t="shared" si="14"/>
        <v>7101498.6877207039</v>
      </c>
      <c r="E128" s="88">
        <f t="shared" si="13"/>
        <v>20252422.183499757</v>
      </c>
      <c r="F128" s="4"/>
    </row>
    <row r="129" spans="1:6" ht="15.75">
      <c r="A129" s="65">
        <v>122</v>
      </c>
      <c r="B129" s="83">
        <f t="shared" si="15"/>
        <v>775904486.25096583</v>
      </c>
      <c r="C129" s="82">
        <f t="shared" si="16"/>
        <v>13150923.495779054</v>
      </c>
      <c r="D129" s="68">
        <f t="shared" si="14"/>
        <v>6983140.3762586927</v>
      </c>
      <c r="E129" s="88">
        <f t="shared" si="13"/>
        <v>20134063.872037746</v>
      </c>
      <c r="F129" s="4"/>
    </row>
    <row r="130" spans="1:6" ht="15.75">
      <c r="A130" s="65">
        <v>123</v>
      </c>
      <c r="B130" s="83">
        <f t="shared" si="15"/>
        <v>762753562.7551868</v>
      </c>
      <c r="C130" s="82">
        <f t="shared" si="16"/>
        <v>13150923.495779054</v>
      </c>
      <c r="D130" s="68">
        <f t="shared" si="14"/>
        <v>6864782.0647966815</v>
      </c>
      <c r="E130" s="88">
        <f t="shared" si="13"/>
        <v>20015705.560575735</v>
      </c>
      <c r="F130" s="4"/>
    </row>
    <row r="131" spans="1:6" ht="15.75">
      <c r="A131" s="65">
        <v>124</v>
      </c>
      <c r="B131" s="83">
        <f t="shared" si="15"/>
        <v>749602639.25940776</v>
      </c>
      <c r="C131" s="82">
        <f t="shared" si="16"/>
        <v>13150923.495779054</v>
      </c>
      <c r="D131" s="68">
        <f t="shared" si="14"/>
        <v>6746423.7533346703</v>
      </c>
      <c r="E131" s="88">
        <f t="shared" si="13"/>
        <v>19897347.249113724</v>
      </c>
      <c r="F131" s="4"/>
    </row>
    <row r="132" spans="1:6" ht="15.75">
      <c r="A132" s="65">
        <v>125</v>
      </c>
      <c r="B132" s="83">
        <f t="shared" si="15"/>
        <v>736451715.76362872</v>
      </c>
      <c r="C132" s="82">
        <f t="shared" si="16"/>
        <v>13150923.495779054</v>
      </c>
      <c r="D132" s="68">
        <f t="shared" si="14"/>
        <v>6628065.4418726591</v>
      </c>
      <c r="E132" s="88">
        <f t="shared" si="13"/>
        <v>19778988.937651712</v>
      </c>
      <c r="F132" s="4"/>
    </row>
    <row r="133" spans="1:6" ht="15.75">
      <c r="A133" s="65">
        <v>126</v>
      </c>
      <c r="B133" s="83">
        <f t="shared" si="15"/>
        <v>723300792.26784968</v>
      </c>
      <c r="C133" s="82">
        <f t="shared" si="16"/>
        <v>13150923.495779054</v>
      </c>
      <c r="D133" s="68">
        <f t="shared" si="14"/>
        <v>6509707.130410648</v>
      </c>
      <c r="E133" s="88">
        <f t="shared" si="13"/>
        <v>19660630.626189701</v>
      </c>
      <c r="F133" s="4"/>
    </row>
    <row r="134" spans="1:6" ht="15.75">
      <c r="A134" s="65">
        <v>127</v>
      </c>
      <c r="B134" s="83">
        <f t="shared" si="15"/>
        <v>710149868.77207065</v>
      </c>
      <c r="C134" s="82">
        <f t="shared" si="16"/>
        <v>13150923.495779054</v>
      </c>
      <c r="D134" s="68">
        <f t="shared" si="14"/>
        <v>6391348.8189486349</v>
      </c>
      <c r="E134" s="88">
        <f t="shared" si="13"/>
        <v>19542272.31472769</v>
      </c>
      <c r="F134" s="4"/>
    </row>
    <row r="135" spans="1:6" ht="15.75">
      <c r="A135" s="65">
        <v>128</v>
      </c>
      <c r="B135" s="83">
        <f t="shared" si="15"/>
        <v>696998945.27629161</v>
      </c>
      <c r="C135" s="82">
        <f t="shared" si="16"/>
        <v>13150923.495779054</v>
      </c>
      <c r="D135" s="68">
        <f t="shared" si="14"/>
        <v>6272990.5074866237</v>
      </c>
      <c r="E135" s="88">
        <f t="shared" ref="E135:E187" si="17">SUM(C135+D135)</f>
        <v>19423914.003265679</v>
      </c>
      <c r="F135" s="4"/>
    </row>
    <row r="136" spans="1:6" ht="15.75">
      <c r="A136" s="65">
        <v>129</v>
      </c>
      <c r="B136" s="83">
        <f t="shared" si="15"/>
        <v>683848021.78051257</v>
      </c>
      <c r="C136" s="82">
        <f t="shared" si="16"/>
        <v>13150923.495779054</v>
      </c>
      <c r="D136" s="68">
        <f t="shared" si="14"/>
        <v>6154632.1960246125</v>
      </c>
      <c r="E136" s="88">
        <f t="shared" si="17"/>
        <v>19305555.691803668</v>
      </c>
      <c r="F136" s="4"/>
    </row>
    <row r="137" spans="1:6" ht="15.75">
      <c r="A137" s="65">
        <v>130</v>
      </c>
      <c r="B137" s="83">
        <f t="shared" si="15"/>
        <v>670697098.28473353</v>
      </c>
      <c r="C137" s="82">
        <f t="shared" si="16"/>
        <v>13150923.495779054</v>
      </c>
      <c r="D137" s="68">
        <f t="shared" si="14"/>
        <v>6036273.8845626013</v>
      </c>
      <c r="E137" s="88">
        <f t="shared" si="17"/>
        <v>19187197.380341657</v>
      </c>
      <c r="F137" s="4"/>
    </row>
    <row r="138" spans="1:6" ht="15.75">
      <c r="A138" s="65">
        <v>131</v>
      </c>
      <c r="B138" s="83">
        <f t="shared" si="15"/>
        <v>657546174.7889545</v>
      </c>
      <c r="C138" s="82">
        <f t="shared" si="16"/>
        <v>13150923.495779054</v>
      </c>
      <c r="D138" s="68">
        <f t="shared" si="14"/>
        <v>5917915.5731005901</v>
      </c>
      <c r="E138" s="88">
        <f t="shared" si="17"/>
        <v>19068839.068879645</v>
      </c>
      <c r="F138" s="4"/>
    </row>
    <row r="139" spans="1:6" ht="15.75">
      <c r="A139" s="65">
        <v>132</v>
      </c>
      <c r="B139" s="83">
        <f t="shared" si="15"/>
        <v>644395251.29317546</v>
      </c>
      <c r="C139" s="82">
        <f t="shared" si="16"/>
        <v>13150923.495779054</v>
      </c>
      <c r="D139" s="68">
        <f t="shared" si="14"/>
        <v>5799557.261638579</v>
      </c>
      <c r="E139" s="88">
        <f t="shared" si="17"/>
        <v>18950480.757417634</v>
      </c>
      <c r="F139" s="4"/>
    </row>
    <row r="140" spans="1:6" ht="15.75">
      <c r="A140" s="65">
        <v>133</v>
      </c>
      <c r="B140" s="83">
        <f t="shared" si="15"/>
        <v>631244327.79739642</v>
      </c>
      <c r="C140" s="82">
        <f t="shared" si="16"/>
        <v>13150923.495779054</v>
      </c>
      <c r="D140" s="68">
        <f t="shared" si="14"/>
        <v>5681198.9501765678</v>
      </c>
      <c r="E140" s="88">
        <f t="shared" si="17"/>
        <v>18832122.445955623</v>
      </c>
      <c r="F140" s="4"/>
    </row>
    <row r="141" spans="1:6" ht="15.75">
      <c r="A141" s="65">
        <v>134</v>
      </c>
      <c r="B141" s="83">
        <f t="shared" si="15"/>
        <v>618093404.30161738</v>
      </c>
      <c r="C141" s="82">
        <f t="shared" si="16"/>
        <v>13150923.495779054</v>
      </c>
      <c r="D141" s="68">
        <f t="shared" si="14"/>
        <v>5562840.6387145566</v>
      </c>
      <c r="E141" s="88">
        <f t="shared" si="17"/>
        <v>18713764.134493612</v>
      </c>
      <c r="F141" s="4"/>
    </row>
    <row r="142" spans="1:6" ht="15.75">
      <c r="A142" s="65">
        <v>135</v>
      </c>
      <c r="B142" s="83">
        <f t="shared" si="15"/>
        <v>604942480.80583835</v>
      </c>
      <c r="C142" s="82">
        <f t="shared" si="16"/>
        <v>13150923.495779054</v>
      </c>
      <c r="D142" s="68">
        <f t="shared" si="14"/>
        <v>5444482.3272525454</v>
      </c>
      <c r="E142" s="88">
        <f t="shared" si="17"/>
        <v>18595405.823031601</v>
      </c>
      <c r="F142" s="4"/>
    </row>
    <row r="143" spans="1:6" ht="15.75">
      <c r="A143" s="65">
        <v>136</v>
      </c>
      <c r="B143" s="83">
        <f t="shared" si="15"/>
        <v>591791557.31005931</v>
      </c>
      <c r="C143" s="82">
        <f t="shared" si="16"/>
        <v>13150923.495779054</v>
      </c>
      <c r="D143" s="68">
        <f t="shared" si="14"/>
        <v>5326124.0157905342</v>
      </c>
      <c r="E143" s="88">
        <f t="shared" si="17"/>
        <v>18477047.511569589</v>
      </c>
      <c r="F143" s="4"/>
    </row>
    <row r="144" spans="1:6" ht="15.75">
      <c r="A144" s="65">
        <v>137</v>
      </c>
      <c r="B144" s="83">
        <f t="shared" si="15"/>
        <v>578640633.81428027</v>
      </c>
      <c r="C144" s="82">
        <f t="shared" si="16"/>
        <v>13150923.495779054</v>
      </c>
      <c r="D144" s="68">
        <f t="shared" si="14"/>
        <v>5207765.7043285221</v>
      </c>
      <c r="E144" s="88">
        <f t="shared" si="17"/>
        <v>18358689.200107574</v>
      </c>
      <c r="F144" s="4"/>
    </row>
    <row r="145" spans="1:6" ht="15.75">
      <c r="A145" s="65">
        <v>138</v>
      </c>
      <c r="B145" s="83">
        <f t="shared" si="15"/>
        <v>565489710.31850123</v>
      </c>
      <c r="C145" s="82">
        <f t="shared" si="16"/>
        <v>13150923.495779054</v>
      </c>
      <c r="D145" s="68">
        <f t="shared" si="14"/>
        <v>5089407.3928665109</v>
      </c>
      <c r="E145" s="88">
        <f t="shared" si="17"/>
        <v>18240330.888645567</v>
      </c>
      <c r="F145" s="4"/>
    </row>
    <row r="146" spans="1:6" ht="15.75">
      <c r="A146" s="65">
        <v>139</v>
      </c>
      <c r="B146" s="83">
        <f t="shared" si="15"/>
        <v>552338786.8227222</v>
      </c>
      <c r="C146" s="82">
        <f t="shared" si="16"/>
        <v>13150923.495779054</v>
      </c>
      <c r="D146" s="68">
        <f t="shared" ref="D146:D187" si="18">IF(A146&lt;=$B$4,B146*$B$3/12,B146*$B$5/12)</f>
        <v>4971049.0814044997</v>
      </c>
      <c r="E146" s="88">
        <f t="shared" si="17"/>
        <v>18121972.577183552</v>
      </c>
      <c r="F146" s="4"/>
    </row>
    <row r="147" spans="1:6" ht="15.75">
      <c r="A147" s="65">
        <v>140</v>
      </c>
      <c r="B147" s="83">
        <f t="shared" si="15"/>
        <v>539187863.32694316</v>
      </c>
      <c r="C147" s="82">
        <f t="shared" si="16"/>
        <v>13150923.495779054</v>
      </c>
      <c r="D147" s="68">
        <f t="shared" si="18"/>
        <v>4852690.7699424885</v>
      </c>
      <c r="E147" s="88">
        <f t="shared" si="17"/>
        <v>18003614.265721545</v>
      </c>
      <c r="F147" s="4"/>
    </row>
    <row r="148" spans="1:6" ht="15.75">
      <c r="A148" s="65">
        <v>141</v>
      </c>
      <c r="B148" s="83">
        <f t="shared" si="15"/>
        <v>526036939.83116412</v>
      </c>
      <c r="C148" s="82">
        <f t="shared" si="16"/>
        <v>13150923.495779054</v>
      </c>
      <c r="D148" s="68">
        <f t="shared" si="18"/>
        <v>4734332.4584804773</v>
      </c>
      <c r="E148" s="88">
        <f t="shared" si="17"/>
        <v>17885255.95425953</v>
      </c>
      <c r="F148" s="4"/>
    </row>
    <row r="149" spans="1:6" ht="15.75">
      <c r="A149" s="65">
        <v>142</v>
      </c>
      <c r="B149" s="83">
        <f t="shared" si="15"/>
        <v>512886016.33538508</v>
      </c>
      <c r="C149" s="82">
        <f t="shared" si="16"/>
        <v>13150923.495779054</v>
      </c>
      <c r="D149" s="68">
        <f t="shared" si="18"/>
        <v>4615974.1470184652</v>
      </c>
      <c r="E149" s="88">
        <f t="shared" si="17"/>
        <v>17766897.642797519</v>
      </c>
      <c r="F149" s="4"/>
    </row>
    <row r="150" spans="1:6" ht="15.75">
      <c r="A150" s="65">
        <v>143</v>
      </c>
      <c r="B150" s="83">
        <f t="shared" si="15"/>
        <v>499735092.83960605</v>
      </c>
      <c r="C150" s="82">
        <f t="shared" si="16"/>
        <v>13150923.495779054</v>
      </c>
      <c r="D150" s="68">
        <f t="shared" si="18"/>
        <v>4497615.835556454</v>
      </c>
      <c r="E150" s="88">
        <f t="shared" si="17"/>
        <v>17648539.331335507</v>
      </c>
      <c r="F150" s="4"/>
    </row>
    <row r="151" spans="1:6" ht="15.75">
      <c r="A151" s="65">
        <v>144</v>
      </c>
      <c r="B151" s="83">
        <f t="shared" si="15"/>
        <v>486584169.34382701</v>
      </c>
      <c r="C151" s="82">
        <f t="shared" si="16"/>
        <v>13150923.495779054</v>
      </c>
      <c r="D151" s="68">
        <f t="shared" si="18"/>
        <v>4379257.5240944428</v>
      </c>
      <c r="E151" s="88">
        <f t="shared" si="17"/>
        <v>17530181.019873496</v>
      </c>
      <c r="F151" s="4"/>
    </row>
    <row r="152" spans="1:6" ht="15.75">
      <c r="A152" s="65">
        <v>145</v>
      </c>
      <c r="B152" s="83">
        <f t="shared" si="15"/>
        <v>473433245.84804797</v>
      </c>
      <c r="C152" s="82">
        <f t="shared" si="16"/>
        <v>13150923.495779054</v>
      </c>
      <c r="D152" s="68">
        <f t="shared" si="18"/>
        <v>4260899.2126324316</v>
      </c>
      <c r="E152" s="88">
        <f t="shared" si="17"/>
        <v>17411822.708411485</v>
      </c>
      <c r="F152" s="4"/>
    </row>
    <row r="153" spans="1:6" ht="15.75">
      <c r="A153" s="65">
        <v>146</v>
      </c>
      <c r="B153" s="83">
        <f t="shared" si="15"/>
        <v>460282322.35226893</v>
      </c>
      <c r="C153" s="82">
        <f t="shared" si="16"/>
        <v>13150923.495779054</v>
      </c>
      <c r="D153" s="68">
        <f t="shared" si="18"/>
        <v>4142540.90117042</v>
      </c>
      <c r="E153" s="88">
        <f t="shared" si="17"/>
        <v>17293464.396949474</v>
      </c>
      <c r="F153" s="4"/>
    </row>
    <row r="154" spans="1:6" ht="15.75">
      <c r="A154" s="65">
        <v>147</v>
      </c>
      <c r="B154" s="83">
        <f t="shared" si="15"/>
        <v>447131398.8564899</v>
      </c>
      <c r="C154" s="82">
        <f t="shared" si="16"/>
        <v>13150923.495779054</v>
      </c>
      <c r="D154" s="68">
        <f t="shared" si="18"/>
        <v>4024182.5897084088</v>
      </c>
      <c r="E154" s="88">
        <f t="shared" si="17"/>
        <v>17175106.085487463</v>
      </c>
      <c r="F154" s="4"/>
    </row>
    <row r="155" spans="1:6" ht="15.75">
      <c r="A155" s="65">
        <v>148</v>
      </c>
      <c r="B155" s="83">
        <f t="shared" si="15"/>
        <v>433980475.36071086</v>
      </c>
      <c r="C155" s="82">
        <f t="shared" si="16"/>
        <v>13150923.495779054</v>
      </c>
      <c r="D155" s="68">
        <f t="shared" si="18"/>
        <v>3905824.2782463976</v>
      </c>
      <c r="E155" s="88">
        <f t="shared" si="17"/>
        <v>17056747.774025451</v>
      </c>
      <c r="F155" s="4"/>
    </row>
    <row r="156" spans="1:6" ht="15.75">
      <c r="A156" s="65">
        <v>149</v>
      </c>
      <c r="B156" s="83">
        <f t="shared" si="15"/>
        <v>420829551.86493182</v>
      </c>
      <c r="C156" s="82">
        <f t="shared" si="16"/>
        <v>13150923.495779054</v>
      </c>
      <c r="D156" s="68">
        <f t="shared" si="18"/>
        <v>3787465.9667843864</v>
      </c>
      <c r="E156" s="88">
        <f t="shared" si="17"/>
        <v>16938389.46256344</v>
      </c>
      <c r="F156" s="4"/>
    </row>
    <row r="157" spans="1:6" ht="15.75">
      <c r="A157" s="65">
        <v>150</v>
      </c>
      <c r="B157" s="83">
        <f t="shared" si="15"/>
        <v>407678628.36915278</v>
      </c>
      <c r="C157" s="82">
        <f t="shared" si="16"/>
        <v>13150923.495779054</v>
      </c>
      <c r="D157" s="68">
        <f t="shared" si="18"/>
        <v>3669107.6553223748</v>
      </c>
      <c r="E157" s="88">
        <f t="shared" si="17"/>
        <v>16820031.151101429</v>
      </c>
      <c r="F157" s="4"/>
    </row>
    <row r="158" spans="1:6" ht="15.75">
      <c r="A158" s="65">
        <v>151</v>
      </c>
      <c r="B158" s="83">
        <f t="shared" si="15"/>
        <v>394527704.87337375</v>
      </c>
      <c r="C158" s="82">
        <f t="shared" si="16"/>
        <v>13150923.495779054</v>
      </c>
      <c r="D158" s="68">
        <f t="shared" si="18"/>
        <v>3550749.3438603636</v>
      </c>
      <c r="E158" s="88">
        <f t="shared" si="17"/>
        <v>16701672.839639418</v>
      </c>
      <c r="F158" s="4"/>
    </row>
    <row r="159" spans="1:6" ht="15.75">
      <c r="A159" s="65">
        <v>152</v>
      </c>
      <c r="B159" s="83">
        <f t="shared" si="15"/>
        <v>381376781.37759471</v>
      </c>
      <c r="C159" s="82">
        <f t="shared" si="16"/>
        <v>13150923.495779054</v>
      </c>
      <c r="D159" s="68">
        <f t="shared" si="18"/>
        <v>3432391.0323983524</v>
      </c>
      <c r="E159" s="88">
        <f t="shared" si="17"/>
        <v>16583314.528177407</v>
      </c>
      <c r="F159" s="4"/>
    </row>
    <row r="160" spans="1:6" ht="15.75">
      <c r="A160" s="65">
        <v>153</v>
      </c>
      <c r="B160" s="83">
        <f t="shared" ref="B160:B187" si="19">B159-C159</f>
        <v>368225857.88181567</v>
      </c>
      <c r="C160" s="82">
        <f t="shared" si="16"/>
        <v>13150923.495779054</v>
      </c>
      <c r="D160" s="68">
        <f t="shared" si="18"/>
        <v>3314032.7209363412</v>
      </c>
      <c r="E160" s="88">
        <f t="shared" si="17"/>
        <v>16464956.216715395</v>
      </c>
      <c r="F160" s="4"/>
    </row>
    <row r="161" spans="1:6" ht="15.75">
      <c r="A161" s="65">
        <v>154</v>
      </c>
      <c r="B161" s="83">
        <f t="shared" si="19"/>
        <v>355074934.38603663</v>
      </c>
      <c r="C161" s="82">
        <f t="shared" ref="C161:C187" si="20">$B$31/(B$1-23)</f>
        <v>13150923.495779054</v>
      </c>
      <c r="D161" s="68">
        <f t="shared" si="18"/>
        <v>3195674.4094743296</v>
      </c>
      <c r="E161" s="88">
        <f t="shared" si="17"/>
        <v>16346597.905253384</v>
      </c>
      <c r="F161" s="4"/>
    </row>
    <row r="162" spans="1:6" ht="15.75">
      <c r="A162" s="65">
        <v>155</v>
      </c>
      <c r="B162" s="83">
        <f t="shared" si="19"/>
        <v>341924010.8902576</v>
      </c>
      <c r="C162" s="82">
        <f t="shared" si="20"/>
        <v>13150923.495779054</v>
      </c>
      <c r="D162" s="68">
        <f t="shared" si="18"/>
        <v>3077316.0980123184</v>
      </c>
      <c r="E162" s="88">
        <f t="shared" si="17"/>
        <v>16228239.593791373</v>
      </c>
      <c r="F162" s="4"/>
    </row>
    <row r="163" spans="1:6" ht="15.75">
      <c r="A163" s="65">
        <v>156</v>
      </c>
      <c r="B163" s="83">
        <f t="shared" si="19"/>
        <v>328773087.39447856</v>
      </c>
      <c r="C163" s="82">
        <f t="shared" si="20"/>
        <v>13150923.495779054</v>
      </c>
      <c r="D163" s="68">
        <f t="shared" si="18"/>
        <v>2958957.7865503072</v>
      </c>
      <c r="E163" s="88">
        <f t="shared" si="17"/>
        <v>16109881.282329362</v>
      </c>
      <c r="F163" s="4"/>
    </row>
    <row r="164" spans="1:6" ht="15.75">
      <c r="A164" s="65">
        <v>157</v>
      </c>
      <c r="B164" s="83">
        <f t="shared" si="19"/>
        <v>315622163.89869952</v>
      </c>
      <c r="C164" s="82">
        <f t="shared" si="20"/>
        <v>13150923.495779054</v>
      </c>
      <c r="D164" s="68">
        <f t="shared" si="18"/>
        <v>2840599.475088296</v>
      </c>
      <c r="E164" s="88">
        <f t="shared" si="17"/>
        <v>15991522.970867351</v>
      </c>
      <c r="F164" s="4"/>
    </row>
    <row r="165" spans="1:6" ht="15.75">
      <c r="A165" s="65">
        <v>158</v>
      </c>
      <c r="B165" s="83">
        <f t="shared" si="19"/>
        <v>302471240.40292048</v>
      </c>
      <c r="C165" s="82">
        <f t="shared" si="20"/>
        <v>13150923.495779054</v>
      </c>
      <c r="D165" s="68">
        <f t="shared" si="18"/>
        <v>2722241.1636262843</v>
      </c>
      <c r="E165" s="88">
        <f t="shared" si="17"/>
        <v>15873164.65940534</v>
      </c>
      <c r="F165" s="4"/>
    </row>
    <row r="166" spans="1:6" ht="15.75">
      <c r="A166" s="65">
        <v>159</v>
      </c>
      <c r="B166" s="83">
        <f t="shared" si="19"/>
        <v>289320316.90714145</v>
      </c>
      <c r="C166" s="82">
        <f t="shared" si="20"/>
        <v>13150923.495779054</v>
      </c>
      <c r="D166" s="68">
        <f t="shared" si="18"/>
        <v>2603882.8521642727</v>
      </c>
      <c r="E166" s="88">
        <f t="shared" si="17"/>
        <v>15754806.347943326</v>
      </c>
      <c r="F166" s="4"/>
    </row>
    <row r="167" spans="1:6" ht="15.75">
      <c r="A167" s="65">
        <v>160</v>
      </c>
      <c r="B167" s="83">
        <f t="shared" si="19"/>
        <v>276169393.41136241</v>
      </c>
      <c r="C167" s="82">
        <f t="shared" si="20"/>
        <v>13150923.495779054</v>
      </c>
      <c r="D167" s="68">
        <f t="shared" si="18"/>
        <v>2485524.5407022615</v>
      </c>
      <c r="E167" s="88">
        <f t="shared" si="17"/>
        <v>15636448.036481315</v>
      </c>
      <c r="F167" s="4"/>
    </row>
    <row r="168" spans="1:6" ht="15.75">
      <c r="A168" s="65">
        <v>161</v>
      </c>
      <c r="B168" s="83">
        <f t="shared" si="19"/>
        <v>263018469.91558334</v>
      </c>
      <c r="C168" s="82">
        <f t="shared" si="20"/>
        <v>13150923.495779054</v>
      </c>
      <c r="D168" s="68">
        <f t="shared" si="18"/>
        <v>2367166.2292402503</v>
      </c>
      <c r="E168" s="88">
        <f t="shared" si="17"/>
        <v>15518089.725019304</v>
      </c>
      <c r="F168" s="4"/>
    </row>
    <row r="169" spans="1:6" ht="15.75">
      <c r="A169" s="65">
        <v>162</v>
      </c>
      <c r="B169" s="83">
        <f t="shared" si="19"/>
        <v>249867546.41980428</v>
      </c>
      <c r="C169" s="82">
        <f t="shared" si="20"/>
        <v>13150923.495779054</v>
      </c>
      <c r="D169" s="68">
        <f t="shared" si="18"/>
        <v>2248807.9177782382</v>
      </c>
      <c r="E169" s="88">
        <f t="shared" si="17"/>
        <v>15399731.413557293</v>
      </c>
      <c r="F169" s="4"/>
    </row>
    <row r="170" spans="1:6" ht="15.75">
      <c r="A170" s="65">
        <v>163</v>
      </c>
      <c r="B170" s="83">
        <f t="shared" si="19"/>
        <v>236716622.92402521</v>
      </c>
      <c r="C170" s="82">
        <f t="shared" si="20"/>
        <v>13150923.495779054</v>
      </c>
      <c r="D170" s="68">
        <f t="shared" si="18"/>
        <v>2130449.606316227</v>
      </c>
      <c r="E170" s="88">
        <f t="shared" si="17"/>
        <v>15281373.102095282</v>
      </c>
      <c r="F170" s="4"/>
    </row>
    <row r="171" spans="1:6" ht="15.75">
      <c r="A171" s="65">
        <v>164</v>
      </c>
      <c r="B171" s="83">
        <f t="shared" si="19"/>
        <v>223565699.42824614</v>
      </c>
      <c r="C171" s="82">
        <f t="shared" si="20"/>
        <v>13150923.495779054</v>
      </c>
      <c r="D171" s="68">
        <f t="shared" si="18"/>
        <v>2012091.2948542153</v>
      </c>
      <c r="E171" s="88">
        <f t="shared" si="17"/>
        <v>15163014.790633269</v>
      </c>
      <c r="F171" s="4"/>
    </row>
    <row r="172" spans="1:6" ht="15.75">
      <c r="A172" s="65">
        <v>165</v>
      </c>
      <c r="B172" s="83">
        <f t="shared" si="19"/>
        <v>210414775.93246707</v>
      </c>
      <c r="C172" s="82">
        <f t="shared" si="20"/>
        <v>13150923.495779054</v>
      </c>
      <c r="D172" s="68">
        <f t="shared" si="18"/>
        <v>1893732.9833922035</v>
      </c>
      <c r="E172" s="88">
        <f t="shared" si="17"/>
        <v>15044656.479171257</v>
      </c>
      <c r="F172" s="4"/>
    </row>
    <row r="173" spans="1:6" ht="15.75">
      <c r="A173" s="65">
        <v>166</v>
      </c>
      <c r="B173" s="83">
        <f t="shared" si="19"/>
        <v>197263852.43668801</v>
      </c>
      <c r="C173" s="82">
        <f t="shared" si="20"/>
        <v>13150923.495779054</v>
      </c>
      <c r="D173" s="68">
        <f t="shared" si="18"/>
        <v>1775374.671930192</v>
      </c>
      <c r="E173" s="88">
        <f t="shared" si="17"/>
        <v>14926298.167709246</v>
      </c>
      <c r="F173" s="4"/>
    </row>
    <row r="174" spans="1:6" ht="15.75">
      <c r="A174" s="65">
        <v>167</v>
      </c>
      <c r="B174" s="83">
        <f t="shared" si="19"/>
        <v>184112928.94090894</v>
      </c>
      <c r="C174" s="82">
        <f t="shared" si="20"/>
        <v>13150923.495779054</v>
      </c>
      <c r="D174" s="68">
        <f t="shared" si="18"/>
        <v>1657016.3604681806</v>
      </c>
      <c r="E174" s="88">
        <f t="shared" si="17"/>
        <v>14807939.856247235</v>
      </c>
      <c r="F174" s="4"/>
    </row>
    <row r="175" spans="1:6" ht="15.75">
      <c r="A175" s="65">
        <v>168</v>
      </c>
      <c r="B175" s="83">
        <f t="shared" si="19"/>
        <v>170962005.44512987</v>
      </c>
      <c r="C175" s="82">
        <f t="shared" si="20"/>
        <v>13150923.495779054</v>
      </c>
      <c r="D175" s="68">
        <f t="shared" si="18"/>
        <v>1538658.0490061687</v>
      </c>
      <c r="E175" s="88">
        <f t="shared" si="17"/>
        <v>14689581.544785224</v>
      </c>
      <c r="F175" s="4"/>
    </row>
    <row r="176" spans="1:6" ht="15.75">
      <c r="A176" s="65">
        <v>169</v>
      </c>
      <c r="B176" s="83">
        <f t="shared" si="19"/>
        <v>157811081.9493508</v>
      </c>
      <c r="C176" s="82">
        <f t="shared" si="20"/>
        <v>13150923.495779054</v>
      </c>
      <c r="D176" s="68">
        <f t="shared" si="18"/>
        <v>1420299.7375441573</v>
      </c>
      <c r="E176" s="88">
        <f t="shared" si="17"/>
        <v>14571223.233323211</v>
      </c>
      <c r="F176" s="4"/>
    </row>
    <row r="177" spans="1:6" ht="15.75">
      <c r="A177" s="65">
        <v>170</v>
      </c>
      <c r="B177" s="83">
        <f t="shared" si="19"/>
        <v>144660158.45357174</v>
      </c>
      <c r="C177" s="82">
        <f t="shared" si="20"/>
        <v>13150923.495779054</v>
      </c>
      <c r="D177" s="68">
        <f t="shared" si="18"/>
        <v>1301941.4260821457</v>
      </c>
      <c r="E177" s="88">
        <f t="shared" si="17"/>
        <v>14452864.9218612</v>
      </c>
      <c r="F177" s="4"/>
    </row>
    <row r="178" spans="1:6" ht="15.75">
      <c r="A178" s="65">
        <v>171</v>
      </c>
      <c r="B178" s="83">
        <f t="shared" si="19"/>
        <v>131509234.95779268</v>
      </c>
      <c r="C178" s="82">
        <f t="shared" si="20"/>
        <v>13150923.495779054</v>
      </c>
      <c r="D178" s="68">
        <f t="shared" si="18"/>
        <v>1183583.114620134</v>
      </c>
      <c r="E178" s="88">
        <f t="shared" si="17"/>
        <v>14334506.610399188</v>
      </c>
      <c r="F178" s="4"/>
    </row>
    <row r="179" spans="1:6" ht="15.75">
      <c r="A179" s="65">
        <v>172</v>
      </c>
      <c r="B179" s="83">
        <f t="shared" si="19"/>
        <v>118358311.46201363</v>
      </c>
      <c r="C179" s="82">
        <f t="shared" si="20"/>
        <v>13150923.495779054</v>
      </c>
      <c r="D179" s="68">
        <f t="shared" si="18"/>
        <v>1065224.8031581228</v>
      </c>
      <c r="E179" s="88">
        <f t="shared" si="17"/>
        <v>14216148.298937177</v>
      </c>
      <c r="F179" s="4"/>
    </row>
    <row r="180" spans="1:6" ht="15.75">
      <c r="A180" s="65">
        <v>173</v>
      </c>
      <c r="B180" s="83">
        <f t="shared" si="19"/>
        <v>105207387.96623458</v>
      </c>
      <c r="C180" s="82">
        <f t="shared" si="20"/>
        <v>13150923.495779054</v>
      </c>
      <c r="D180" s="68">
        <f t="shared" si="18"/>
        <v>946866.49169611128</v>
      </c>
      <c r="E180" s="88">
        <f t="shared" si="17"/>
        <v>14097789.987475166</v>
      </c>
      <c r="F180" s="4"/>
    </row>
    <row r="181" spans="1:6" ht="15.75">
      <c r="A181" s="65">
        <v>174</v>
      </c>
      <c r="B181" s="83">
        <f t="shared" si="19"/>
        <v>92056464.470455527</v>
      </c>
      <c r="C181" s="82">
        <f t="shared" si="20"/>
        <v>13150923.495779054</v>
      </c>
      <c r="D181" s="68">
        <f t="shared" si="18"/>
        <v>828508.18023409974</v>
      </c>
      <c r="E181" s="88">
        <f t="shared" si="17"/>
        <v>13979431.676013153</v>
      </c>
      <c r="F181" s="4"/>
    </row>
    <row r="182" spans="1:6" ht="15.75">
      <c r="A182" s="65">
        <v>175</v>
      </c>
      <c r="B182" s="83">
        <f t="shared" si="19"/>
        <v>78905540.974676475</v>
      </c>
      <c r="C182" s="82">
        <f t="shared" si="20"/>
        <v>13150923.495779054</v>
      </c>
      <c r="D182" s="68">
        <f t="shared" si="18"/>
        <v>710149.8687720882</v>
      </c>
      <c r="E182" s="88">
        <f t="shared" si="17"/>
        <v>13861073.364551142</v>
      </c>
      <c r="F182" s="4"/>
    </row>
    <row r="183" spans="1:6" ht="15.75">
      <c r="A183" s="65">
        <v>176</v>
      </c>
      <c r="B183" s="83">
        <f t="shared" si="19"/>
        <v>65754617.478897423</v>
      </c>
      <c r="C183" s="82">
        <f t="shared" si="20"/>
        <v>13150923.495779054</v>
      </c>
      <c r="D183" s="68">
        <f t="shared" si="18"/>
        <v>591791.55731007678</v>
      </c>
      <c r="E183" s="88">
        <f t="shared" si="17"/>
        <v>13742715.053089131</v>
      </c>
      <c r="F183" s="4"/>
    </row>
    <row r="184" spans="1:6" ht="15.75">
      <c r="A184" s="65">
        <v>177</v>
      </c>
      <c r="B184" s="83">
        <f t="shared" si="19"/>
        <v>52603693.98311837</v>
      </c>
      <c r="C184" s="82">
        <f t="shared" si="20"/>
        <v>13150923.495779054</v>
      </c>
      <c r="D184" s="68">
        <f t="shared" si="18"/>
        <v>473433.2458480653</v>
      </c>
      <c r="E184" s="88">
        <f t="shared" si="17"/>
        <v>13624356.741627119</v>
      </c>
      <c r="F184" s="4"/>
    </row>
    <row r="185" spans="1:6" ht="15.75">
      <c r="A185" s="65">
        <v>178</v>
      </c>
      <c r="B185" s="83">
        <f t="shared" si="19"/>
        <v>39452770.487339318</v>
      </c>
      <c r="C185" s="82">
        <f t="shared" si="20"/>
        <v>13150923.495779054</v>
      </c>
      <c r="D185" s="68">
        <f t="shared" si="18"/>
        <v>355074.93438605382</v>
      </c>
      <c r="E185" s="88">
        <f t="shared" si="17"/>
        <v>13505998.430165108</v>
      </c>
      <c r="F185" s="4"/>
    </row>
    <row r="186" spans="1:6" ht="15.75">
      <c r="A186" s="65">
        <v>179</v>
      </c>
      <c r="B186" s="83">
        <f t="shared" si="19"/>
        <v>26301846.991560265</v>
      </c>
      <c r="C186" s="82">
        <f t="shared" si="20"/>
        <v>13150923.495779054</v>
      </c>
      <c r="D186" s="68">
        <f t="shared" si="18"/>
        <v>236716.6229240424</v>
      </c>
      <c r="E186" s="88">
        <f t="shared" si="17"/>
        <v>13387640.118703097</v>
      </c>
      <c r="F186" s="4"/>
    </row>
    <row r="187" spans="1:6" ht="15.75">
      <c r="A187" s="65">
        <v>180</v>
      </c>
      <c r="B187" s="83">
        <f t="shared" si="19"/>
        <v>13150923.495781211</v>
      </c>
      <c r="C187" s="82">
        <f t="shared" si="20"/>
        <v>13150923.495779054</v>
      </c>
      <c r="D187" s="68">
        <f t="shared" si="18"/>
        <v>118358.31146203091</v>
      </c>
      <c r="E187" s="88">
        <f t="shared" si="17"/>
        <v>13269281.807241086</v>
      </c>
      <c r="F187" s="4"/>
    </row>
    <row r="188" spans="1:6" ht="15.75">
      <c r="A188" s="42" t="s">
        <v>35</v>
      </c>
      <c r="B188" s="4"/>
      <c r="C188" s="84">
        <f>SUM(C8:C187)</f>
        <v>2249999999.9999981</v>
      </c>
      <c r="D188" s="43">
        <f>SUM(D8:D187)</f>
        <v>1704669373.7830868</v>
      </c>
      <c r="E188" s="5"/>
      <c r="F188" s="4"/>
    </row>
  </sheetData>
  <mergeCells count="1">
    <mergeCell ref="A6:D6"/>
  </mergeCells>
  <pageMargins left="0.7" right="0.7" top="0.75" bottom="0.75" header="0.3" footer="0.3"/>
  <pageSetup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8"/>
  <sheetViews>
    <sheetView tabSelected="1" topLeftCell="A118" workbookViewId="0">
      <selection activeCell="C13" sqref="C13"/>
    </sheetView>
  </sheetViews>
  <sheetFormatPr defaultRowHeight="15.75"/>
  <cols>
    <col min="1" max="1" width="24.85546875" style="60" bestFit="1" customWidth="1"/>
    <col min="2" max="3" width="20" style="60" bestFit="1" customWidth="1"/>
    <col min="4" max="4" width="14.42578125" style="60" bestFit="1" customWidth="1"/>
    <col min="5" max="5" width="17" style="60" bestFit="1" customWidth="1"/>
    <col min="6" max="6" width="14.85546875" style="60" bestFit="1" customWidth="1"/>
    <col min="7" max="16384" width="9.140625" style="60"/>
  </cols>
  <sheetData>
    <row r="1" spans="1:6">
      <c r="A1" s="1" t="s">
        <v>0</v>
      </c>
      <c r="B1" s="2">
        <v>120</v>
      </c>
      <c r="C1" s="3" t="s">
        <v>1</v>
      </c>
      <c r="D1" s="33"/>
      <c r="E1" s="33"/>
      <c r="F1" s="33"/>
    </row>
    <row r="2" spans="1:6">
      <c r="A2" s="1" t="s">
        <v>2</v>
      </c>
      <c r="B2" s="6">
        <f>'Tiến độ giải ngân'!G17</f>
        <v>2250000000</v>
      </c>
      <c r="C2" s="3" t="s">
        <v>3</v>
      </c>
      <c r="D2" s="33"/>
      <c r="E2" s="33"/>
      <c r="F2" s="33"/>
    </row>
    <row r="3" spans="1:6">
      <c r="A3" s="1" t="s">
        <v>4</v>
      </c>
      <c r="B3" s="7">
        <v>6.5000000000000002E-2</v>
      </c>
      <c r="C3" s="4"/>
      <c r="D3" s="33"/>
      <c r="E3" s="33"/>
      <c r="F3" s="33"/>
    </row>
    <row r="4" spans="1:6">
      <c r="A4" s="1" t="s">
        <v>5</v>
      </c>
      <c r="B4" s="6">
        <v>12</v>
      </c>
      <c r="C4" s="4" t="s">
        <v>6</v>
      </c>
      <c r="D4" s="33"/>
      <c r="E4" s="33"/>
      <c r="F4" s="33"/>
    </row>
    <row r="5" spans="1:6">
      <c r="A5" s="1" t="s">
        <v>7</v>
      </c>
      <c r="B5" s="7">
        <v>0.108</v>
      </c>
      <c r="C5" s="4"/>
      <c r="D5" s="4"/>
      <c r="E5" s="5"/>
      <c r="F5" s="4"/>
    </row>
    <row r="6" spans="1:6">
      <c r="A6" s="78"/>
      <c r="B6" s="80"/>
      <c r="C6" s="80"/>
      <c r="D6" s="80"/>
      <c r="E6" s="5"/>
      <c r="F6" s="4"/>
    </row>
    <row r="7" spans="1:6">
      <c r="A7" s="61" t="s">
        <v>8</v>
      </c>
      <c r="B7" s="61" t="s">
        <v>9</v>
      </c>
      <c r="C7" s="61" t="s">
        <v>10</v>
      </c>
      <c r="D7" s="62" t="s">
        <v>11</v>
      </c>
      <c r="E7" s="39" t="s">
        <v>12</v>
      </c>
      <c r="F7" s="4"/>
    </row>
    <row r="8" spans="1:6">
      <c r="A8" s="63">
        <v>1</v>
      </c>
      <c r="B8" s="81">
        <f>'Tiến độ giải ngân'!G10</f>
        <v>675000000</v>
      </c>
      <c r="C8" s="81">
        <f>$B$8/($B$1)</f>
        <v>5625000</v>
      </c>
      <c r="D8" s="64">
        <f>IF(A8&lt;=$B$4,B8*$B$3/12,B8*$B$5/12)</f>
        <v>3656250</v>
      </c>
      <c r="E8" s="85">
        <f>SUM(C8+D8)</f>
        <v>9281250</v>
      </c>
      <c r="F8" s="54" t="s">
        <v>34</v>
      </c>
    </row>
    <row r="9" spans="1:6">
      <c r="A9" s="65">
        <v>2</v>
      </c>
      <c r="B9" s="82">
        <f>B8-C8</f>
        <v>669375000</v>
      </c>
      <c r="C9" s="82">
        <f>$B$8/($B$1)</f>
        <v>5625000</v>
      </c>
      <c r="D9" s="66">
        <f t="shared" ref="D9:D12" si="0">IF(A9&lt;=$B$4,B9*$B$3/12,B9*$B$5/12)</f>
        <v>3625781.25</v>
      </c>
      <c r="E9" s="86">
        <f t="shared" ref="E9:E12" si="1">SUM(C9+D9)</f>
        <v>9250781.25</v>
      </c>
      <c r="F9" s="56"/>
    </row>
    <row r="10" spans="1:6">
      <c r="A10" s="65">
        <v>3</v>
      </c>
      <c r="B10" s="82">
        <f t="shared" ref="B10:B12" si="2">B9-C9</f>
        <v>663750000</v>
      </c>
      <c r="C10" s="82">
        <f t="shared" ref="C10:C12" si="3">$B$8/($B$1)</f>
        <v>5625000</v>
      </c>
      <c r="D10" s="66">
        <f t="shared" si="0"/>
        <v>3595312.5</v>
      </c>
      <c r="E10" s="86">
        <f t="shared" si="1"/>
        <v>9220312.5</v>
      </c>
      <c r="F10" s="56"/>
    </row>
    <row r="11" spans="1:6">
      <c r="A11" s="65">
        <v>4</v>
      </c>
      <c r="B11" s="82">
        <f t="shared" si="2"/>
        <v>658125000</v>
      </c>
      <c r="C11" s="82">
        <f t="shared" si="3"/>
        <v>5625000</v>
      </c>
      <c r="D11" s="66">
        <f t="shared" si="0"/>
        <v>3564843.75</v>
      </c>
      <c r="E11" s="86">
        <f t="shared" si="1"/>
        <v>9189843.75</v>
      </c>
      <c r="F11" s="56"/>
    </row>
    <row r="12" spans="1:6">
      <c r="A12" s="65">
        <v>5</v>
      </c>
      <c r="B12" s="82">
        <f t="shared" si="2"/>
        <v>652500000</v>
      </c>
      <c r="C12" s="82">
        <f t="shared" si="3"/>
        <v>5625000</v>
      </c>
      <c r="D12" s="66">
        <f t="shared" si="0"/>
        <v>3534375</v>
      </c>
      <c r="E12" s="86">
        <f t="shared" si="1"/>
        <v>9159375</v>
      </c>
      <c r="F12" s="56"/>
    </row>
    <row r="13" spans="1:6">
      <c r="A13" s="63">
        <v>6</v>
      </c>
      <c r="B13" s="81">
        <f>B12-C12+'Tiến độ giải ngân'!G11</f>
        <v>871875000</v>
      </c>
      <c r="C13" s="81">
        <f>$B$13/($B$1-5)</f>
        <v>7581521.7391304346</v>
      </c>
      <c r="D13" s="67">
        <f>IF(A13&lt;=$B$4,B13*$B$3/12,B13*$B$5/12)</f>
        <v>4722656.25</v>
      </c>
      <c r="E13" s="87">
        <f t="shared" ref="E13:E70" si="4">SUM(C13+D13)</f>
        <v>12304177.989130434</v>
      </c>
      <c r="F13" s="58" t="s">
        <v>49</v>
      </c>
    </row>
    <row r="14" spans="1:6">
      <c r="A14" s="65">
        <v>7</v>
      </c>
      <c r="B14" s="82">
        <f>B13-C13</f>
        <v>864293478.26086962</v>
      </c>
      <c r="C14" s="82">
        <f>$B$14/($B$1-6)</f>
        <v>7581521.7391304355</v>
      </c>
      <c r="D14" s="68">
        <f t="shared" ref="D14:D16" si="5">IF(A14&lt;=$B$4,B14*$B$3/12,B14*$B$5/12)</f>
        <v>4681589.6739130439</v>
      </c>
      <c r="E14" s="89">
        <f t="shared" si="4"/>
        <v>12263111.41304348</v>
      </c>
      <c r="F14" s="90"/>
    </row>
    <row r="15" spans="1:6">
      <c r="A15" s="63">
        <v>8</v>
      </c>
      <c r="B15" s="81">
        <f>B14-C14+'Tiến độ giải ngân'!G12</f>
        <v>1081711956.5217392</v>
      </c>
      <c r="C15" s="81">
        <f>$B$15/($B$1-7)</f>
        <v>9572672.1816083118</v>
      </c>
      <c r="D15" s="67">
        <f t="shared" si="5"/>
        <v>5859273.0978260869</v>
      </c>
      <c r="E15" s="87">
        <f t="shared" si="4"/>
        <v>15431945.279434398</v>
      </c>
      <c r="F15" s="58" t="s">
        <v>50</v>
      </c>
    </row>
    <row r="16" spans="1:6">
      <c r="A16" s="65">
        <v>9</v>
      </c>
      <c r="B16" s="82">
        <f>B15-C15</f>
        <v>1072139284.3401309</v>
      </c>
      <c r="C16" s="82">
        <f>$B$16/($B$1-8)</f>
        <v>9572672.1816083118</v>
      </c>
      <c r="D16" s="68">
        <f t="shared" si="5"/>
        <v>5807421.1235090429</v>
      </c>
      <c r="E16" s="89">
        <f t="shared" si="4"/>
        <v>15380093.305117354</v>
      </c>
      <c r="F16" s="91"/>
    </row>
    <row r="17" spans="1:6">
      <c r="A17" s="63">
        <v>10</v>
      </c>
      <c r="B17" s="92">
        <f>B16-C16+'Tiến độ giải ngân'!G13</f>
        <v>1287566612.1585226</v>
      </c>
      <c r="C17" s="81">
        <f>$B$17/($B$1-9)</f>
        <v>11599699.20863534</v>
      </c>
      <c r="D17" s="67">
        <f>IF(A17&lt;=$B$4,B17*$B$3/12,B17*$B$5/12)</f>
        <v>6974319.1491919979</v>
      </c>
      <c r="E17" s="87">
        <f t="shared" si="4"/>
        <v>18574018.357827336</v>
      </c>
      <c r="F17" s="58" t="s">
        <v>51</v>
      </c>
    </row>
    <row r="18" spans="1:6">
      <c r="A18" s="65">
        <v>11</v>
      </c>
      <c r="B18" s="83">
        <f t="shared" ref="B18:B22" si="6">B17-C17</f>
        <v>1275966912.9498873</v>
      </c>
      <c r="C18" s="82">
        <f>$B$17/($B$1-9)</f>
        <v>11599699.20863534</v>
      </c>
      <c r="D18" s="68">
        <f t="shared" ref="D18:D81" si="7">IF(A18&lt;=$B$4,B18*$B$3/12,B18*$B$5/12)</f>
        <v>6911487.4451452233</v>
      </c>
      <c r="E18" s="88">
        <f t="shared" si="4"/>
        <v>18511186.653780565</v>
      </c>
      <c r="F18"/>
    </row>
    <row r="19" spans="1:6">
      <c r="A19" s="63">
        <v>12</v>
      </c>
      <c r="B19" s="92">
        <f>B18-C18+'Tiến độ giải ngân'!G14</f>
        <v>1489367213.7412519</v>
      </c>
      <c r="C19" s="81">
        <f>$B$19/($B$1-11)</f>
        <v>13663919.392121578</v>
      </c>
      <c r="D19" s="67">
        <f t="shared" si="7"/>
        <v>8067405.7410984486</v>
      </c>
      <c r="E19" s="87">
        <f t="shared" si="4"/>
        <v>21731325.133220024</v>
      </c>
      <c r="F19" s="58" t="s">
        <v>48</v>
      </c>
    </row>
    <row r="20" spans="1:6">
      <c r="A20" s="65">
        <v>13</v>
      </c>
      <c r="B20" s="83">
        <f t="shared" si="6"/>
        <v>1475703294.3491304</v>
      </c>
      <c r="C20" s="82">
        <f>$B$19/($B$1-11)</f>
        <v>13663919.392121578</v>
      </c>
      <c r="D20" s="68">
        <f t="shared" si="7"/>
        <v>13281329.649142174</v>
      </c>
      <c r="E20" s="88">
        <f t="shared" si="4"/>
        <v>26945249.041263752</v>
      </c>
      <c r="F20" s="4"/>
    </row>
    <row r="21" spans="1:6">
      <c r="A21" s="65">
        <v>14</v>
      </c>
      <c r="B21" s="83">
        <f t="shared" si="6"/>
        <v>1462039374.9570088</v>
      </c>
      <c r="C21" s="82">
        <f t="shared" ref="C21:C24" si="8">$B$19/($B$1-11)</f>
        <v>13663919.392121578</v>
      </c>
      <c r="D21" s="68">
        <f t="shared" si="7"/>
        <v>13158354.374613078</v>
      </c>
      <c r="E21" s="88">
        <f t="shared" si="4"/>
        <v>26822273.766734656</v>
      </c>
      <c r="F21" s="4"/>
    </row>
    <row r="22" spans="1:6">
      <c r="A22" s="65">
        <v>15</v>
      </c>
      <c r="B22" s="83">
        <f t="shared" si="6"/>
        <v>1448375455.5648873</v>
      </c>
      <c r="C22" s="82">
        <f t="shared" si="8"/>
        <v>13663919.392121578</v>
      </c>
      <c r="D22" s="68">
        <f t="shared" si="7"/>
        <v>13035379.100083984</v>
      </c>
      <c r="E22" s="88">
        <f t="shared" si="4"/>
        <v>26699298.49220556</v>
      </c>
      <c r="F22" s="40"/>
    </row>
    <row r="23" spans="1:6">
      <c r="A23" s="65">
        <v>16</v>
      </c>
      <c r="B23" s="82">
        <f>B22-C22</f>
        <v>1434711536.1727657</v>
      </c>
      <c r="C23" s="82">
        <f t="shared" si="8"/>
        <v>13663919.392121578</v>
      </c>
      <c r="D23" s="66">
        <f t="shared" si="7"/>
        <v>12912403.825554892</v>
      </c>
      <c r="E23" s="86">
        <f t="shared" si="4"/>
        <v>26576323.217676468</v>
      </c>
      <c r="F23" s="57"/>
    </row>
    <row r="24" spans="1:6">
      <c r="A24" s="65">
        <v>17</v>
      </c>
      <c r="B24" s="83">
        <f>B23-C23</f>
        <v>1421047616.7806442</v>
      </c>
      <c r="C24" s="82">
        <f t="shared" si="8"/>
        <v>13663919.392121578</v>
      </c>
      <c r="D24" s="68">
        <f t="shared" si="7"/>
        <v>12789428.551025799</v>
      </c>
      <c r="E24" s="88">
        <f t="shared" si="4"/>
        <v>26453347.943147376</v>
      </c>
      <c r="F24" s="4"/>
    </row>
    <row r="25" spans="1:6">
      <c r="A25" s="63">
        <v>18</v>
      </c>
      <c r="B25" s="92">
        <f>B24-C24+'Tiến độ giải ngân'!G15</f>
        <v>1969883697.3885226</v>
      </c>
      <c r="C25" s="81">
        <f>$B$25/($B$1-17)</f>
        <v>19125084.440665267</v>
      </c>
      <c r="D25" s="67">
        <f t="shared" si="7"/>
        <v>17728953.276496705</v>
      </c>
      <c r="E25" s="87">
        <f t="shared" si="4"/>
        <v>36854037.717161968</v>
      </c>
      <c r="F25" s="54" t="s">
        <v>52</v>
      </c>
    </row>
    <row r="26" spans="1:6">
      <c r="A26" s="65">
        <v>19</v>
      </c>
      <c r="B26" s="83">
        <f t="shared" ref="B26:B28" si="9">B25-C25</f>
        <v>1950758612.9478574</v>
      </c>
      <c r="C26" s="82">
        <f>$B$25/($B$1-17)</f>
        <v>19125084.440665267</v>
      </c>
      <c r="D26" s="68">
        <f t="shared" si="7"/>
        <v>17556827.516530719</v>
      </c>
      <c r="E26" s="88">
        <f t="shared" si="4"/>
        <v>36681911.957195982</v>
      </c>
      <c r="F26" s="4"/>
    </row>
    <row r="27" spans="1:6">
      <c r="A27" s="65">
        <v>20</v>
      </c>
      <c r="B27" s="83">
        <f t="shared" si="9"/>
        <v>1931633528.5071921</v>
      </c>
      <c r="C27" s="82">
        <f t="shared" ref="C27:C30" si="10">$B$25/($B$1-17)</f>
        <v>19125084.440665267</v>
      </c>
      <c r="D27" s="68">
        <f t="shared" si="7"/>
        <v>17384701.756564729</v>
      </c>
      <c r="E27" s="88">
        <f t="shared" si="4"/>
        <v>36509786.197229996</v>
      </c>
      <c r="F27" s="4"/>
    </row>
    <row r="28" spans="1:6">
      <c r="A28" s="65">
        <v>21</v>
      </c>
      <c r="B28" s="83">
        <f t="shared" si="9"/>
        <v>1912508444.0665269</v>
      </c>
      <c r="C28" s="82">
        <f t="shared" si="10"/>
        <v>19125084.440665267</v>
      </c>
      <c r="D28" s="68">
        <f t="shared" si="7"/>
        <v>17212575.996598743</v>
      </c>
      <c r="E28" s="88">
        <f t="shared" si="4"/>
        <v>36337660.43726401</v>
      </c>
      <c r="F28" s="4"/>
    </row>
    <row r="29" spans="1:6">
      <c r="A29" s="65">
        <v>22</v>
      </c>
      <c r="B29" s="82">
        <f>B28-C28</f>
        <v>1893383359.6258616</v>
      </c>
      <c r="C29" s="82">
        <f t="shared" si="10"/>
        <v>19125084.440665267</v>
      </c>
      <c r="D29" s="66">
        <f t="shared" si="7"/>
        <v>17040450.236632753</v>
      </c>
      <c r="E29" s="86">
        <f t="shared" si="4"/>
        <v>36165534.677298024</v>
      </c>
      <c r="F29" s="57"/>
    </row>
    <row r="30" spans="1:6">
      <c r="A30" s="65">
        <v>23</v>
      </c>
      <c r="B30" s="83">
        <f>B29-C29</f>
        <v>1874258275.1851964</v>
      </c>
      <c r="C30" s="82">
        <f t="shared" si="10"/>
        <v>19125084.440665267</v>
      </c>
      <c r="D30" s="68">
        <f t="shared" si="7"/>
        <v>16868324.476666767</v>
      </c>
      <c r="E30" s="88">
        <f t="shared" si="4"/>
        <v>35993408.917332038</v>
      </c>
      <c r="F30" s="4"/>
    </row>
    <row r="31" spans="1:6">
      <c r="A31" s="63">
        <v>24</v>
      </c>
      <c r="B31" s="92">
        <f>B30-C30+'Tiến độ giải ngân'!G16</f>
        <v>1967633190.7445312</v>
      </c>
      <c r="C31" s="81">
        <f>$B$31/(B$1-23)</f>
        <v>20284878.255098261</v>
      </c>
      <c r="D31" s="67">
        <f t="shared" si="7"/>
        <v>17708698.716700781</v>
      </c>
      <c r="E31" s="87">
        <f t="shared" si="4"/>
        <v>37993576.971799046</v>
      </c>
      <c r="F31" s="54" t="s">
        <v>53</v>
      </c>
    </row>
    <row r="32" spans="1:6">
      <c r="A32" s="65">
        <v>25</v>
      </c>
      <c r="B32" s="83">
        <f t="shared" ref="B32:B95" si="11">B31-C31</f>
        <v>1947348312.4894328</v>
      </c>
      <c r="C32" s="82">
        <f>$B$31/(B$1-23)</f>
        <v>20284878.255098261</v>
      </c>
      <c r="D32" s="68">
        <f t="shared" si="7"/>
        <v>17526134.812404897</v>
      </c>
      <c r="E32" s="88">
        <f t="shared" si="4"/>
        <v>37811013.067503154</v>
      </c>
      <c r="F32" s="4"/>
    </row>
    <row r="33" spans="1:6">
      <c r="A33" s="65">
        <v>26</v>
      </c>
      <c r="B33" s="83">
        <f t="shared" si="11"/>
        <v>1927063434.2343345</v>
      </c>
      <c r="C33" s="82">
        <f t="shared" ref="C33:C96" si="12">$B$31/(B$1-23)</f>
        <v>20284878.255098261</v>
      </c>
      <c r="D33" s="68">
        <f t="shared" si="7"/>
        <v>17343570.908109009</v>
      </c>
      <c r="E33" s="88">
        <f t="shared" si="4"/>
        <v>37628449.16320727</v>
      </c>
      <c r="F33" s="4"/>
    </row>
    <row r="34" spans="1:6">
      <c r="A34" s="65">
        <v>27</v>
      </c>
      <c r="B34" s="83">
        <f t="shared" si="11"/>
        <v>1906778555.9792361</v>
      </c>
      <c r="C34" s="82">
        <f t="shared" si="12"/>
        <v>20284878.255098261</v>
      </c>
      <c r="D34" s="68">
        <f t="shared" si="7"/>
        <v>17161007.003813125</v>
      </c>
      <c r="E34" s="88">
        <f t="shared" si="4"/>
        <v>37445885.258911386</v>
      </c>
      <c r="F34" s="4"/>
    </row>
    <row r="35" spans="1:6">
      <c r="A35" s="65">
        <v>28</v>
      </c>
      <c r="B35" s="83">
        <f t="shared" si="11"/>
        <v>1886493677.7241378</v>
      </c>
      <c r="C35" s="82">
        <f t="shared" si="12"/>
        <v>20284878.255098261</v>
      </c>
      <c r="D35" s="68">
        <f t="shared" si="7"/>
        <v>16978443.099517237</v>
      </c>
      <c r="E35" s="88">
        <f t="shared" si="4"/>
        <v>37263321.354615495</v>
      </c>
      <c r="F35" s="4"/>
    </row>
    <row r="36" spans="1:6">
      <c r="A36" s="65">
        <v>29</v>
      </c>
      <c r="B36" s="83">
        <f t="shared" si="11"/>
        <v>1866208799.4690394</v>
      </c>
      <c r="C36" s="82">
        <f t="shared" si="12"/>
        <v>20284878.255098261</v>
      </c>
      <c r="D36" s="68">
        <f t="shared" si="7"/>
        <v>16795879.195221353</v>
      </c>
      <c r="E36" s="88">
        <f t="shared" si="4"/>
        <v>37080757.450319618</v>
      </c>
      <c r="F36" s="4"/>
    </row>
    <row r="37" spans="1:6">
      <c r="A37" s="65">
        <v>30</v>
      </c>
      <c r="B37" s="83">
        <f t="shared" si="11"/>
        <v>1845923921.2139411</v>
      </c>
      <c r="C37" s="82">
        <f t="shared" si="12"/>
        <v>20284878.255098261</v>
      </c>
      <c r="D37" s="68">
        <f t="shared" si="7"/>
        <v>16613315.290925471</v>
      </c>
      <c r="E37" s="88">
        <f t="shared" si="4"/>
        <v>36898193.546023734</v>
      </c>
      <c r="F37" s="4"/>
    </row>
    <row r="38" spans="1:6">
      <c r="A38" s="65">
        <v>31</v>
      </c>
      <c r="B38" s="83">
        <f t="shared" si="11"/>
        <v>1825639042.9588428</v>
      </c>
      <c r="C38" s="82">
        <f t="shared" si="12"/>
        <v>20284878.255098261</v>
      </c>
      <c r="D38" s="68">
        <f t="shared" si="7"/>
        <v>16430751.386629583</v>
      </c>
      <c r="E38" s="88">
        <f t="shared" si="4"/>
        <v>36715629.641727842</v>
      </c>
      <c r="F38" s="4"/>
    </row>
    <row r="39" spans="1:6">
      <c r="A39" s="65">
        <v>32</v>
      </c>
      <c r="B39" s="83">
        <f t="shared" si="11"/>
        <v>1805354164.7037444</v>
      </c>
      <c r="C39" s="82">
        <f t="shared" si="12"/>
        <v>20284878.255098261</v>
      </c>
      <c r="D39" s="68">
        <f t="shared" si="7"/>
        <v>16248187.482333699</v>
      </c>
      <c r="E39" s="88">
        <f t="shared" si="4"/>
        <v>36533065.737431958</v>
      </c>
      <c r="F39" s="4"/>
    </row>
    <row r="40" spans="1:6">
      <c r="A40" s="65">
        <v>33</v>
      </c>
      <c r="B40" s="83">
        <f t="shared" si="11"/>
        <v>1785069286.4486461</v>
      </c>
      <c r="C40" s="82">
        <f t="shared" si="12"/>
        <v>20284878.255098261</v>
      </c>
      <c r="D40" s="68">
        <f t="shared" si="7"/>
        <v>16065623.578037813</v>
      </c>
      <c r="E40" s="88">
        <f t="shared" si="4"/>
        <v>36350501.833136074</v>
      </c>
      <c r="F40" s="4"/>
    </row>
    <row r="41" spans="1:6">
      <c r="A41" s="65">
        <v>34</v>
      </c>
      <c r="B41" s="83">
        <f t="shared" si="11"/>
        <v>1764784408.1935477</v>
      </c>
      <c r="C41" s="82">
        <f t="shared" si="12"/>
        <v>20284878.255098261</v>
      </c>
      <c r="D41" s="68">
        <f t="shared" si="7"/>
        <v>15883059.673741929</v>
      </c>
      <c r="E41" s="88">
        <f t="shared" si="4"/>
        <v>36167937.92884019</v>
      </c>
      <c r="F41" s="4"/>
    </row>
    <row r="42" spans="1:6">
      <c r="A42" s="65">
        <v>35</v>
      </c>
      <c r="B42" s="83">
        <f t="shared" si="11"/>
        <v>1744499529.9384494</v>
      </c>
      <c r="C42" s="82">
        <f t="shared" si="12"/>
        <v>20284878.255098261</v>
      </c>
      <c r="D42" s="68">
        <f t="shared" si="7"/>
        <v>15700495.769446045</v>
      </c>
      <c r="E42" s="88">
        <f t="shared" si="4"/>
        <v>35985374.024544306</v>
      </c>
      <c r="F42" s="4"/>
    </row>
    <row r="43" spans="1:6">
      <c r="A43" s="65">
        <v>36</v>
      </c>
      <c r="B43" s="83">
        <f t="shared" si="11"/>
        <v>1724214651.683351</v>
      </c>
      <c r="C43" s="82">
        <f t="shared" si="12"/>
        <v>20284878.255098261</v>
      </c>
      <c r="D43" s="68">
        <f t="shared" si="7"/>
        <v>15517931.865150159</v>
      </c>
      <c r="E43" s="88">
        <f t="shared" si="4"/>
        <v>35802810.120248422</v>
      </c>
      <c r="F43" s="4"/>
    </row>
    <row r="44" spans="1:6">
      <c r="A44" s="65">
        <v>37</v>
      </c>
      <c r="B44" s="83">
        <f t="shared" si="11"/>
        <v>1703929773.4282527</v>
      </c>
      <c r="C44" s="82">
        <f t="shared" si="12"/>
        <v>20284878.255098261</v>
      </c>
      <c r="D44" s="68">
        <f t="shared" si="7"/>
        <v>15335367.960854275</v>
      </c>
      <c r="E44" s="88">
        <f t="shared" si="4"/>
        <v>35620246.215952538</v>
      </c>
      <c r="F44" s="4"/>
    </row>
    <row r="45" spans="1:6">
      <c r="A45" s="65">
        <v>38</v>
      </c>
      <c r="B45" s="83">
        <f t="shared" si="11"/>
        <v>1683644895.1731544</v>
      </c>
      <c r="C45" s="82">
        <f t="shared" si="12"/>
        <v>20284878.255098261</v>
      </c>
      <c r="D45" s="68">
        <f t="shared" si="7"/>
        <v>15152804.056558387</v>
      </c>
      <c r="E45" s="88">
        <f t="shared" si="4"/>
        <v>35437682.311656646</v>
      </c>
      <c r="F45" s="4"/>
    </row>
    <row r="46" spans="1:6">
      <c r="A46" s="65">
        <v>39</v>
      </c>
      <c r="B46" s="83">
        <f t="shared" si="11"/>
        <v>1663360016.918056</v>
      </c>
      <c r="C46" s="82">
        <f t="shared" si="12"/>
        <v>20284878.255098261</v>
      </c>
      <c r="D46" s="68">
        <f t="shared" si="7"/>
        <v>14970240.152262503</v>
      </c>
      <c r="E46" s="88">
        <f t="shared" si="4"/>
        <v>35255118.407360762</v>
      </c>
      <c r="F46" s="4"/>
    </row>
    <row r="47" spans="1:6">
      <c r="A47" s="65">
        <v>40</v>
      </c>
      <c r="B47" s="83">
        <f t="shared" si="11"/>
        <v>1643075138.6629577</v>
      </c>
      <c r="C47" s="82">
        <f t="shared" si="12"/>
        <v>20284878.255098261</v>
      </c>
      <c r="D47" s="68">
        <f t="shared" si="7"/>
        <v>14787676.247966619</v>
      </c>
      <c r="E47" s="88">
        <f t="shared" si="4"/>
        <v>35072554.503064878</v>
      </c>
      <c r="F47" s="4"/>
    </row>
    <row r="48" spans="1:6">
      <c r="A48" s="65">
        <v>41</v>
      </c>
      <c r="B48" s="83">
        <f t="shared" si="11"/>
        <v>1622790260.4078593</v>
      </c>
      <c r="C48" s="82">
        <f t="shared" si="12"/>
        <v>20284878.255098261</v>
      </c>
      <c r="D48" s="68">
        <f t="shared" si="7"/>
        <v>14605112.343670733</v>
      </c>
      <c r="E48" s="88">
        <f t="shared" si="4"/>
        <v>34889990.598768994</v>
      </c>
      <c r="F48" s="4"/>
    </row>
    <row r="49" spans="1:6">
      <c r="A49" s="65">
        <v>42</v>
      </c>
      <c r="B49" s="83">
        <f t="shared" si="11"/>
        <v>1602505382.152761</v>
      </c>
      <c r="C49" s="82">
        <f t="shared" si="12"/>
        <v>20284878.255098261</v>
      </c>
      <c r="D49" s="68">
        <f t="shared" si="7"/>
        <v>14422548.439374849</v>
      </c>
      <c r="E49" s="88">
        <f t="shared" si="4"/>
        <v>34707426.69447311</v>
      </c>
      <c r="F49" s="4"/>
    </row>
    <row r="50" spans="1:6">
      <c r="A50" s="65">
        <v>43</v>
      </c>
      <c r="B50" s="83">
        <f t="shared" si="11"/>
        <v>1582220503.8976626</v>
      </c>
      <c r="C50" s="82">
        <f t="shared" si="12"/>
        <v>20284878.255098261</v>
      </c>
      <c r="D50" s="68">
        <f t="shared" si="7"/>
        <v>14239984.535078963</v>
      </c>
      <c r="E50" s="88">
        <f t="shared" si="4"/>
        <v>34524862.790177226</v>
      </c>
      <c r="F50" s="4"/>
    </row>
    <row r="51" spans="1:6">
      <c r="A51" s="65">
        <v>44</v>
      </c>
      <c r="B51" s="83">
        <f t="shared" si="11"/>
        <v>1561935625.6425643</v>
      </c>
      <c r="C51" s="82">
        <f t="shared" si="12"/>
        <v>20284878.255098261</v>
      </c>
      <c r="D51" s="68">
        <f t="shared" si="7"/>
        <v>14057420.630783079</v>
      </c>
      <c r="E51" s="88">
        <f t="shared" si="4"/>
        <v>34342298.885881342</v>
      </c>
      <c r="F51" s="4"/>
    </row>
    <row r="52" spans="1:6">
      <c r="A52" s="65">
        <v>45</v>
      </c>
      <c r="B52" s="83">
        <f t="shared" si="11"/>
        <v>1541650747.387466</v>
      </c>
      <c r="C52" s="82">
        <f t="shared" si="12"/>
        <v>20284878.255098261</v>
      </c>
      <c r="D52" s="68">
        <f t="shared" si="7"/>
        <v>13874856.726487195</v>
      </c>
      <c r="E52" s="88">
        <f t="shared" si="4"/>
        <v>34159734.981585458</v>
      </c>
      <c r="F52" s="4"/>
    </row>
    <row r="53" spans="1:6">
      <c r="A53" s="65">
        <v>46</v>
      </c>
      <c r="B53" s="83">
        <f t="shared" si="11"/>
        <v>1521365869.1323676</v>
      </c>
      <c r="C53" s="82">
        <f t="shared" si="12"/>
        <v>20284878.255098261</v>
      </c>
      <c r="D53" s="68">
        <f t="shared" si="7"/>
        <v>13692292.822191307</v>
      </c>
      <c r="E53" s="88">
        <f t="shared" si="4"/>
        <v>33977171.077289566</v>
      </c>
      <c r="F53" s="4"/>
    </row>
    <row r="54" spans="1:6">
      <c r="A54" s="65">
        <v>47</v>
      </c>
      <c r="B54" s="83">
        <f t="shared" si="11"/>
        <v>1501080990.8772693</v>
      </c>
      <c r="C54" s="82">
        <f t="shared" si="12"/>
        <v>20284878.255098261</v>
      </c>
      <c r="D54" s="68">
        <f t="shared" si="7"/>
        <v>13509728.917895423</v>
      </c>
      <c r="E54" s="88">
        <f t="shared" si="4"/>
        <v>33794607.172993682</v>
      </c>
      <c r="F54" s="4"/>
    </row>
    <row r="55" spans="1:6">
      <c r="A55" s="65">
        <v>48</v>
      </c>
      <c r="B55" s="83">
        <f t="shared" si="11"/>
        <v>1480796112.6221709</v>
      </c>
      <c r="C55" s="82">
        <f t="shared" si="12"/>
        <v>20284878.255098261</v>
      </c>
      <c r="D55" s="68">
        <f t="shared" si="7"/>
        <v>13327165.013599537</v>
      </c>
      <c r="E55" s="88">
        <f t="shared" si="4"/>
        <v>33612043.268697798</v>
      </c>
      <c r="F55" s="4"/>
    </row>
    <row r="56" spans="1:6">
      <c r="A56" s="65">
        <v>49</v>
      </c>
      <c r="B56" s="83">
        <f t="shared" si="11"/>
        <v>1460511234.3670726</v>
      </c>
      <c r="C56" s="82">
        <f t="shared" si="12"/>
        <v>20284878.255098261</v>
      </c>
      <c r="D56" s="68">
        <f t="shared" si="7"/>
        <v>13144601.109303653</v>
      </c>
      <c r="E56" s="88">
        <f t="shared" si="4"/>
        <v>33429479.364401914</v>
      </c>
      <c r="F56" s="4"/>
    </row>
    <row r="57" spans="1:6">
      <c r="A57" s="65">
        <v>50</v>
      </c>
      <c r="B57" s="83">
        <f t="shared" si="11"/>
        <v>1440226356.1119742</v>
      </c>
      <c r="C57" s="82">
        <f t="shared" si="12"/>
        <v>20284878.255098261</v>
      </c>
      <c r="D57" s="68">
        <f t="shared" si="7"/>
        <v>12962037.205007769</v>
      </c>
      <c r="E57" s="88">
        <f t="shared" si="4"/>
        <v>33246915.46010603</v>
      </c>
      <c r="F57" s="4"/>
    </row>
    <row r="58" spans="1:6">
      <c r="A58" s="65">
        <v>51</v>
      </c>
      <c r="B58" s="83">
        <f t="shared" si="11"/>
        <v>1419941477.8568759</v>
      </c>
      <c r="C58" s="82">
        <f t="shared" si="12"/>
        <v>20284878.255098261</v>
      </c>
      <c r="D58" s="68">
        <f t="shared" si="7"/>
        <v>12779473.300711883</v>
      </c>
      <c r="E58" s="88">
        <f t="shared" si="4"/>
        <v>33064351.555810146</v>
      </c>
      <c r="F58" s="4"/>
    </row>
    <row r="59" spans="1:6">
      <c r="A59" s="65">
        <v>52</v>
      </c>
      <c r="B59" s="83">
        <f t="shared" si="11"/>
        <v>1399656599.6017776</v>
      </c>
      <c r="C59" s="82">
        <f t="shared" si="12"/>
        <v>20284878.255098261</v>
      </c>
      <c r="D59" s="68">
        <f t="shared" si="7"/>
        <v>12596909.396415999</v>
      </c>
      <c r="E59" s="88">
        <f t="shared" si="4"/>
        <v>32881787.651514262</v>
      </c>
      <c r="F59" s="4"/>
    </row>
    <row r="60" spans="1:6">
      <c r="A60" s="65">
        <v>53</v>
      </c>
      <c r="B60" s="83">
        <f t="shared" si="11"/>
        <v>1379371721.3466792</v>
      </c>
      <c r="C60" s="82">
        <f t="shared" si="12"/>
        <v>20284878.255098261</v>
      </c>
      <c r="D60" s="68">
        <f t="shared" si="7"/>
        <v>12414345.492120111</v>
      </c>
      <c r="E60" s="88">
        <f t="shared" si="4"/>
        <v>32699223.74721837</v>
      </c>
      <c r="F60" s="4"/>
    </row>
    <row r="61" spans="1:6">
      <c r="A61" s="65">
        <v>54</v>
      </c>
      <c r="B61" s="83">
        <f t="shared" si="11"/>
        <v>1359086843.0915809</v>
      </c>
      <c r="C61" s="82">
        <f t="shared" si="12"/>
        <v>20284878.255098261</v>
      </c>
      <c r="D61" s="68">
        <f t="shared" si="7"/>
        <v>12231781.587824227</v>
      </c>
      <c r="E61" s="88">
        <f t="shared" si="4"/>
        <v>32516659.842922486</v>
      </c>
      <c r="F61" s="4"/>
    </row>
    <row r="62" spans="1:6">
      <c r="A62" s="65">
        <v>55</v>
      </c>
      <c r="B62" s="83">
        <f t="shared" si="11"/>
        <v>1338801964.8364825</v>
      </c>
      <c r="C62" s="82">
        <f t="shared" si="12"/>
        <v>20284878.255098261</v>
      </c>
      <c r="D62" s="68">
        <f t="shared" si="7"/>
        <v>12049217.683528341</v>
      </c>
      <c r="E62" s="88">
        <f t="shared" si="4"/>
        <v>32334095.938626602</v>
      </c>
      <c r="F62" s="4"/>
    </row>
    <row r="63" spans="1:6">
      <c r="A63" s="65">
        <v>56</v>
      </c>
      <c r="B63" s="83">
        <f t="shared" si="11"/>
        <v>1318517086.5813842</v>
      </c>
      <c r="C63" s="82">
        <f t="shared" si="12"/>
        <v>20284878.255098261</v>
      </c>
      <c r="D63" s="68">
        <f t="shared" si="7"/>
        <v>11866653.779232457</v>
      </c>
      <c r="E63" s="88">
        <f t="shared" si="4"/>
        <v>32151532.034330718</v>
      </c>
      <c r="F63" s="4"/>
    </row>
    <row r="64" spans="1:6">
      <c r="A64" s="65">
        <v>57</v>
      </c>
      <c r="B64" s="83">
        <f t="shared" si="11"/>
        <v>1298232208.3262858</v>
      </c>
      <c r="C64" s="82">
        <f t="shared" si="12"/>
        <v>20284878.255098261</v>
      </c>
      <c r="D64" s="68">
        <f t="shared" si="7"/>
        <v>11684089.874936573</v>
      </c>
      <c r="E64" s="88">
        <f t="shared" si="4"/>
        <v>31968968.130034834</v>
      </c>
      <c r="F64" s="4"/>
    </row>
    <row r="65" spans="1:6">
      <c r="A65" s="65">
        <v>58</v>
      </c>
      <c r="B65" s="83">
        <f t="shared" si="11"/>
        <v>1277947330.0711875</v>
      </c>
      <c r="C65" s="82">
        <f t="shared" si="12"/>
        <v>20284878.255098261</v>
      </c>
      <c r="D65" s="68">
        <f t="shared" si="7"/>
        <v>11501525.970640687</v>
      </c>
      <c r="E65" s="88">
        <f t="shared" si="4"/>
        <v>31786404.22573895</v>
      </c>
      <c r="F65" s="4"/>
    </row>
    <row r="66" spans="1:6">
      <c r="A66" s="65">
        <v>59</v>
      </c>
      <c r="B66" s="83">
        <f t="shared" si="11"/>
        <v>1257662451.8160892</v>
      </c>
      <c r="C66" s="82">
        <f t="shared" si="12"/>
        <v>20284878.255098261</v>
      </c>
      <c r="D66" s="68">
        <f t="shared" si="7"/>
        <v>11318962.066344803</v>
      </c>
      <c r="E66" s="88">
        <f t="shared" si="4"/>
        <v>31603840.321443066</v>
      </c>
      <c r="F66" s="4"/>
    </row>
    <row r="67" spans="1:6">
      <c r="A67" s="65">
        <v>60</v>
      </c>
      <c r="B67" s="83">
        <f t="shared" si="11"/>
        <v>1237377573.5609908</v>
      </c>
      <c r="C67" s="82">
        <f t="shared" si="12"/>
        <v>20284878.255098261</v>
      </c>
      <c r="D67" s="68">
        <f t="shared" si="7"/>
        <v>11136398.162048917</v>
      </c>
      <c r="E67" s="88">
        <f t="shared" si="4"/>
        <v>31421276.417147178</v>
      </c>
      <c r="F67" s="4"/>
    </row>
    <row r="68" spans="1:6">
      <c r="A68" s="65">
        <v>61</v>
      </c>
      <c r="B68" s="83">
        <f t="shared" si="11"/>
        <v>1217092695.3058925</v>
      </c>
      <c r="C68" s="82">
        <f t="shared" si="12"/>
        <v>20284878.255098261</v>
      </c>
      <c r="D68" s="68">
        <f t="shared" si="7"/>
        <v>10953834.257753031</v>
      </c>
      <c r="E68" s="88">
        <f t="shared" si="4"/>
        <v>31238712.51285129</v>
      </c>
      <c r="F68" s="4"/>
    </row>
    <row r="69" spans="1:6">
      <c r="A69" s="65">
        <v>62</v>
      </c>
      <c r="B69" s="83">
        <f t="shared" si="11"/>
        <v>1196807817.0507941</v>
      </c>
      <c r="C69" s="82">
        <f t="shared" si="12"/>
        <v>20284878.255098261</v>
      </c>
      <c r="D69" s="68">
        <f t="shared" si="7"/>
        <v>10771270.353457147</v>
      </c>
      <c r="E69" s="88">
        <f t="shared" si="4"/>
        <v>31056148.608555406</v>
      </c>
      <c r="F69" s="4"/>
    </row>
    <row r="70" spans="1:6">
      <c r="A70" s="65">
        <v>63</v>
      </c>
      <c r="B70" s="83">
        <f t="shared" si="11"/>
        <v>1176522938.7956958</v>
      </c>
      <c r="C70" s="82">
        <f t="shared" si="12"/>
        <v>20284878.255098261</v>
      </c>
      <c r="D70" s="68">
        <f t="shared" si="7"/>
        <v>10588706.449161261</v>
      </c>
      <c r="E70" s="88">
        <f t="shared" si="4"/>
        <v>30873584.704259522</v>
      </c>
      <c r="F70" s="4"/>
    </row>
    <row r="71" spans="1:6">
      <c r="A71" s="65">
        <v>64</v>
      </c>
      <c r="B71" s="83">
        <f t="shared" si="11"/>
        <v>1156238060.5405974</v>
      </c>
      <c r="C71" s="82">
        <f t="shared" si="12"/>
        <v>20284878.255098261</v>
      </c>
      <c r="D71" s="68">
        <f t="shared" si="7"/>
        <v>10406142.544865377</v>
      </c>
      <c r="E71" s="88">
        <f t="shared" ref="E71:E127" si="13">SUM(C71+D71)</f>
        <v>30691020.799963638</v>
      </c>
      <c r="F71" s="4"/>
    </row>
    <row r="72" spans="1:6">
      <c r="A72" s="65">
        <v>65</v>
      </c>
      <c r="B72" s="83">
        <f t="shared" si="11"/>
        <v>1135953182.2854991</v>
      </c>
      <c r="C72" s="82">
        <f t="shared" si="12"/>
        <v>20284878.255098261</v>
      </c>
      <c r="D72" s="68">
        <f t="shared" si="7"/>
        <v>10223578.640569491</v>
      </c>
      <c r="E72" s="88">
        <f t="shared" si="13"/>
        <v>30508456.895667754</v>
      </c>
      <c r="F72" s="4"/>
    </row>
    <row r="73" spans="1:6">
      <c r="A73" s="65">
        <v>66</v>
      </c>
      <c r="B73" s="83">
        <f t="shared" si="11"/>
        <v>1115668304.0304008</v>
      </c>
      <c r="C73" s="82">
        <f t="shared" si="12"/>
        <v>20284878.255098261</v>
      </c>
      <c r="D73" s="68">
        <f t="shared" si="7"/>
        <v>10041014.736273607</v>
      </c>
      <c r="E73" s="88">
        <f t="shared" si="13"/>
        <v>30325892.99137187</v>
      </c>
      <c r="F73" s="4"/>
    </row>
    <row r="74" spans="1:6">
      <c r="A74" s="65">
        <v>67</v>
      </c>
      <c r="B74" s="83">
        <f t="shared" si="11"/>
        <v>1095383425.7753024</v>
      </c>
      <c r="C74" s="82">
        <f t="shared" si="12"/>
        <v>20284878.255098261</v>
      </c>
      <c r="D74" s="68">
        <f t="shared" si="7"/>
        <v>9858450.8319777213</v>
      </c>
      <c r="E74" s="88">
        <f t="shared" si="13"/>
        <v>30143329.087075982</v>
      </c>
      <c r="F74" s="4"/>
    </row>
    <row r="75" spans="1:6">
      <c r="A75" s="65">
        <v>68</v>
      </c>
      <c r="B75" s="83">
        <f t="shared" si="11"/>
        <v>1075098547.5202041</v>
      </c>
      <c r="C75" s="82">
        <f t="shared" si="12"/>
        <v>20284878.255098261</v>
      </c>
      <c r="D75" s="68">
        <f t="shared" si="7"/>
        <v>9675886.9276818354</v>
      </c>
      <c r="E75" s="88">
        <f t="shared" si="13"/>
        <v>29960765.182780094</v>
      </c>
      <c r="F75" s="4"/>
    </row>
    <row r="76" spans="1:6">
      <c r="A76" s="65">
        <v>69</v>
      </c>
      <c r="B76" s="83">
        <f t="shared" si="11"/>
        <v>1054813669.2651058</v>
      </c>
      <c r="C76" s="82">
        <f t="shared" si="12"/>
        <v>20284878.255098261</v>
      </c>
      <c r="D76" s="68">
        <f t="shared" si="7"/>
        <v>9493323.0233859513</v>
      </c>
      <c r="E76" s="88">
        <f t="shared" si="13"/>
        <v>29778201.27848421</v>
      </c>
      <c r="F76" s="4"/>
    </row>
    <row r="77" spans="1:6">
      <c r="A77" s="65">
        <v>70</v>
      </c>
      <c r="B77" s="83">
        <f t="shared" si="11"/>
        <v>1034528791.0100076</v>
      </c>
      <c r="C77" s="82">
        <f t="shared" si="12"/>
        <v>20284878.255098261</v>
      </c>
      <c r="D77" s="68">
        <f t="shared" si="7"/>
        <v>9310759.1190900691</v>
      </c>
      <c r="E77" s="88">
        <f t="shared" si="13"/>
        <v>29595637.37418833</v>
      </c>
      <c r="F77" s="4"/>
    </row>
    <row r="78" spans="1:6">
      <c r="A78" s="65">
        <v>71</v>
      </c>
      <c r="B78" s="83">
        <f t="shared" si="11"/>
        <v>1014243912.7549094</v>
      </c>
      <c r="C78" s="82">
        <f t="shared" si="12"/>
        <v>20284878.255098261</v>
      </c>
      <c r="D78" s="68">
        <f t="shared" si="7"/>
        <v>9128195.214794185</v>
      </c>
      <c r="E78" s="88">
        <f t="shared" si="13"/>
        <v>29413073.469892446</v>
      </c>
      <c r="F78" s="4"/>
    </row>
    <row r="79" spans="1:6">
      <c r="A79" s="65">
        <v>72</v>
      </c>
      <c r="B79" s="83">
        <f t="shared" si="11"/>
        <v>993959034.49981117</v>
      </c>
      <c r="C79" s="82">
        <f t="shared" si="12"/>
        <v>20284878.255098261</v>
      </c>
      <c r="D79" s="68">
        <f t="shared" si="7"/>
        <v>8945631.3104983009</v>
      </c>
      <c r="E79" s="88">
        <f t="shared" si="13"/>
        <v>29230509.565596562</v>
      </c>
      <c r="F79" s="4"/>
    </row>
    <row r="80" spans="1:6">
      <c r="A80" s="65">
        <v>73</v>
      </c>
      <c r="B80" s="83">
        <f t="shared" si="11"/>
        <v>973674156.24471295</v>
      </c>
      <c r="C80" s="82">
        <f t="shared" si="12"/>
        <v>20284878.255098261</v>
      </c>
      <c r="D80" s="68">
        <f t="shared" si="7"/>
        <v>8763067.4062024169</v>
      </c>
      <c r="E80" s="88">
        <f t="shared" si="13"/>
        <v>29047945.661300678</v>
      </c>
      <c r="F80" s="4"/>
    </row>
    <row r="81" spans="1:6">
      <c r="A81" s="65">
        <v>74</v>
      </c>
      <c r="B81" s="83">
        <f t="shared" si="11"/>
        <v>953389277.98961473</v>
      </c>
      <c r="C81" s="82">
        <f t="shared" si="12"/>
        <v>20284878.255098261</v>
      </c>
      <c r="D81" s="68">
        <f t="shared" si="7"/>
        <v>8580503.5019065328</v>
      </c>
      <c r="E81" s="88">
        <f t="shared" si="13"/>
        <v>28865381.757004794</v>
      </c>
      <c r="F81" s="4"/>
    </row>
    <row r="82" spans="1:6">
      <c r="A82" s="65">
        <v>75</v>
      </c>
      <c r="B82" s="83">
        <f t="shared" si="11"/>
        <v>933104399.7345165</v>
      </c>
      <c r="C82" s="82">
        <f t="shared" si="12"/>
        <v>20284878.255098261</v>
      </c>
      <c r="D82" s="68">
        <f t="shared" ref="D82:D127" si="14">IF(A82&lt;=$B$4,B82*$B$3/12,B82*$B$5/12)</f>
        <v>8397939.5976106487</v>
      </c>
      <c r="E82" s="88">
        <f t="shared" si="13"/>
        <v>28682817.85270891</v>
      </c>
      <c r="F82" s="4"/>
    </row>
    <row r="83" spans="1:6">
      <c r="A83" s="65">
        <v>76</v>
      </c>
      <c r="B83" s="83">
        <f t="shared" si="11"/>
        <v>912819521.47941828</v>
      </c>
      <c r="C83" s="82">
        <f t="shared" si="12"/>
        <v>20284878.255098261</v>
      </c>
      <c r="D83" s="68">
        <f t="shared" si="14"/>
        <v>8215375.6933147646</v>
      </c>
      <c r="E83" s="88">
        <f t="shared" si="13"/>
        <v>28500253.948413026</v>
      </c>
      <c r="F83" s="4"/>
    </row>
    <row r="84" spans="1:6">
      <c r="A84" s="65">
        <v>77</v>
      </c>
      <c r="B84" s="83">
        <f t="shared" si="11"/>
        <v>892534643.22432005</v>
      </c>
      <c r="C84" s="82">
        <f t="shared" si="12"/>
        <v>20284878.255098261</v>
      </c>
      <c r="D84" s="68">
        <f t="shared" si="14"/>
        <v>8032811.7890188806</v>
      </c>
      <c r="E84" s="88">
        <f t="shared" si="13"/>
        <v>28317690.044117142</v>
      </c>
      <c r="F84" s="4"/>
    </row>
    <row r="85" spans="1:6">
      <c r="A85" s="65">
        <v>78</v>
      </c>
      <c r="B85" s="83">
        <f t="shared" si="11"/>
        <v>872249764.96922183</v>
      </c>
      <c r="C85" s="82">
        <f t="shared" si="12"/>
        <v>20284878.255098261</v>
      </c>
      <c r="D85" s="68">
        <f t="shared" si="14"/>
        <v>7850247.8847229965</v>
      </c>
      <c r="E85" s="88">
        <f t="shared" si="13"/>
        <v>28135126.139821257</v>
      </c>
      <c r="F85" s="4"/>
    </row>
    <row r="86" spans="1:6">
      <c r="A86" s="65">
        <v>79</v>
      </c>
      <c r="B86" s="83">
        <f t="shared" si="11"/>
        <v>851964886.71412361</v>
      </c>
      <c r="C86" s="82">
        <f t="shared" si="12"/>
        <v>20284878.255098261</v>
      </c>
      <c r="D86" s="68">
        <f t="shared" si="14"/>
        <v>7667683.9804271124</v>
      </c>
      <c r="E86" s="88">
        <f t="shared" si="13"/>
        <v>27952562.235525373</v>
      </c>
      <c r="F86" s="4"/>
    </row>
    <row r="87" spans="1:6">
      <c r="A87" s="65">
        <v>80</v>
      </c>
      <c r="B87" s="83">
        <f t="shared" si="11"/>
        <v>831680008.45902538</v>
      </c>
      <c r="C87" s="82">
        <f t="shared" si="12"/>
        <v>20284878.255098261</v>
      </c>
      <c r="D87" s="68">
        <f t="shared" si="14"/>
        <v>7485120.0761312284</v>
      </c>
      <c r="E87" s="88">
        <f t="shared" si="13"/>
        <v>27769998.331229489</v>
      </c>
      <c r="F87" s="4"/>
    </row>
    <row r="88" spans="1:6">
      <c r="A88" s="65">
        <v>81</v>
      </c>
      <c r="B88" s="83">
        <f t="shared" si="11"/>
        <v>811395130.20392716</v>
      </c>
      <c r="C88" s="82">
        <f t="shared" si="12"/>
        <v>20284878.255098261</v>
      </c>
      <c r="D88" s="68">
        <f t="shared" si="14"/>
        <v>7302556.1718353443</v>
      </c>
      <c r="E88" s="88">
        <f t="shared" si="13"/>
        <v>27587434.426933605</v>
      </c>
      <c r="F88" s="4"/>
    </row>
    <row r="89" spans="1:6">
      <c r="A89" s="65">
        <v>82</v>
      </c>
      <c r="B89" s="83">
        <f t="shared" si="11"/>
        <v>791110251.94882894</v>
      </c>
      <c r="C89" s="82">
        <f t="shared" si="12"/>
        <v>20284878.255098261</v>
      </c>
      <c r="D89" s="68">
        <f t="shared" si="14"/>
        <v>7119992.2675394602</v>
      </c>
      <c r="E89" s="88">
        <f t="shared" si="13"/>
        <v>27404870.522637721</v>
      </c>
      <c r="F89" s="4"/>
    </row>
    <row r="90" spans="1:6">
      <c r="A90" s="65">
        <v>83</v>
      </c>
      <c r="B90" s="83">
        <f t="shared" si="11"/>
        <v>770825373.69373071</v>
      </c>
      <c r="C90" s="82">
        <f t="shared" si="12"/>
        <v>20284878.255098261</v>
      </c>
      <c r="D90" s="68">
        <f t="shared" si="14"/>
        <v>6937428.3632435761</v>
      </c>
      <c r="E90" s="88">
        <f t="shared" si="13"/>
        <v>27222306.618341837</v>
      </c>
      <c r="F90" s="4"/>
    </row>
    <row r="91" spans="1:6">
      <c r="A91" s="65">
        <v>84</v>
      </c>
      <c r="B91" s="83">
        <f t="shared" si="11"/>
        <v>750540495.43863249</v>
      </c>
      <c r="C91" s="82">
        <f t="shared" si="12"/>
        <v>20284878.255098261</v>
      </c>
      <c r="D91" s="68">
        <f t="shared" si="14"/>
        <v>6754864.4589476921</v>
      </c>
      <c r="E91" s="88">
        <f t="shared" si="13"/>
        <v>27039742.714045953</v>
      </c>
      <c r="F91" s="4"/>
    </row>
    <row r="92" spans="1:6">
      <c r="A92" s="65">
        <v>85</v>
      </c>
      <c r="B92" s="83">
        <f t="shared" si="11"/>
        <v>730255617.18353426</v>
      </c>
      <c r="C92" s="82">
        <f t="shared" si="12"/>
        <v>20284878.255098261</v>
      </c>
      <c r="D92" s="68">
        <f t="shared" si="14"/>
        <v>6572300.554651808</v>
      </c>
      <c r="E92" s="88">
        <f t="shared" si="13"/>
        <v>26857178.809750069</v>
      </c>
      <c r="F92" s="4"/>
    </row>
    <row r="93" spans="1:6">
      <c r="A93" s="65">
        <v>86</v>
      </c>
      <c r="B93" s="83">
        <f t="shared" si="11"/>
        <v>709970738.92843604</v>
      </c>
      <c r="C93" s="82">
        <f t="shared" si="12"/>
        <v>20284878.255098261</v>
      </c>
      <c r="D93" s="68">
        <f t="shared" si="14"/>
        <v>6389736.6503559239</v>
      </c>
      <c r="E93" s="88">
        <f t="shared" si="13"/>
        <v>26674614.905454185</v>
      </c>
      <c r="F93" s="4"/>
    </row>
    <row r="94" spans="1:6">
      <c r="A94" s="65">
        <v>87</v>
      </c>
      <c r="B94" s="83">
        <f t="shared" si="11"/>
        <v>689685860.67333782</v>
      </c>
      <c r="C94" s="82">
        <f t="shared" si="12"/>
        <v>20284878.255098261</v>
      </c>
      <c r="D94" s="68">
        <f t="shared" si="14"/>
        <v>6207172.7460600398</v>
      </c>
      <c r="E94" s="88">
        <f t="shared" si="13"/>
        <v>26492051.001158301</v>
      </c>
      <c r="F94" s="4"/>
    </row>
    <row r="95" spans="1:6">
      <c r="A95" s="65">
        <v>88</v>
      </c>
      <c r="B95" s="83">
        <f t="shared" si="11"/>
        <v>669400982.41823959</v>
      </c>
      <c r="C95" s="82">
        <f t="shared" si="12"/>
        <v>20284878.255098261</v>
      </c>
      <c r="D95" s="68">
        <f t="shared" si="14"/>
        <v>6024608.8417641558</v>
      </c>
      <c r="E95" s="88">
        <f t="shared" si="13"/>
        <v>26309487.096862417</v>
      </c>
      <c r="F95" s="4"/>
    </row>
    <row r="96" spans="1:6">
      <c r="A96" s="65">
        <v>89</v>
      </c>
      <c r="B96" s="83">
        <f t="shared" ref="B96:B127" si="15">B95-C95</f>
        <v>649116104.16314137</v>
      </c>
      <c r="C96" s="82">
        <f t="shared" si="12"/>
        <v>20284878.255098261</v>
      </c>
      <c r="D96" s="68">
        <f t="shared" si="14"/>
        <v>5842044.9374682717</v>
      </c>
      <c r="E96" s="88">
        <f t="shared" si="13"/>
        <v>26126923.192566533</v>
      </c>
      <c r="F96" s="4"/>
    </row>
    <row r="97" spans="1:6">
      <c r="A97" s="65">
        <v>90</v>
      </c>
      <c r="B97" s="83">
        <f t="shared" si="15"/>
        <v>628831225.90804315</v>
      </c>
      <c r="C97" s="82">
        <f t="shared" ref="C97:C127" si="16">$B$31/(B$1-23)</f>
        <v>20284878.255098261</v>
      </c>
      <c r="D97" s="68">
        <f t="shared" si="14"/>
        <v>5659481.0331723886</v>
      </c>
      <c r="E97" s="88">
        <f t="shared" si="13"/>
        <v>25944359.288270649</v>
      </c>
      <c r="F97" s="4"/>
    </row>
    <row r="98" spans="1:6">
      <c r="A98" s="65">
        <v>91</v>
      </c>
      <c r="B98" s="83">
        <f t="shared" si="15"/>
        <v>608546347.65294492</v>
      </c>
      <c r="C98" s="82">
        <f t="shared" si="16"/>
        <v>20284878.255098261</v>
      </c>
      <c r="D98" s="68">
        <f t="shared" si="14"/>
        <v>5476917.1288765045</v>
      </c>
      <c r="E98" s="88">
        <f t="shared" si="13"/>
        <v>25761795.383974764</v>
      </c>
      <c r="F98" s="4"/>
    </row>
    <row r="99" spans="1:6">
      <c r="A99" s="65">
        <v>92</v>
      </c>
      <c r="B99" s="83">
        <f t="shared" si="15"/>
        <v>588261469.3978467</v>
      </c>
      <c r="C99" s="82">
        <f t="shared" si="16"/>
        <v>20284878.255098261</v>
      </c>
      <c r="D99" s="68">
        <f t="shared" si="14"/>
        <v>5294353.2245806204</v>
      </c>
      <c r="E99" s="88">
        <f t="shared" si="13"/>
        <v>25579231.47967888</v>
      </c>
      <c r="F99" s="4"/>
    </row>
    <row r="100" spans="1:6">
      <c r="A100" s="65">
        <v>93</v>
      </c>
      <c r="B100" s="83">
        <f t="shared" si="15"/>
        <v>567976591.14274848</v>
      </c>
      <c r="C100" s="82">
        <f t="shared" si="16"/>
        <v>20284878.255098261</v>
      </c>
      <c r="D100" s="68">
        <f t="shared" si="14"/>
        <v>5111789.3202847363</v>
      </c>
      <c r="E100" s="88">
        <f t="shared" si="13"/>
        <v>25396667.575382996</v>
      </c>
      <c r="F100" s="4"/>
    </row>
    <row r="101" spans="1:6">
      <c r="A101" s="65">
        <v>94</v>
      </c>
      <c r="B101" s="83">
        <f t="shared" si="15"/>
        <v>547691712.88765025</v>
      </c>
      <c r="C101" s="82">
        <f t="shared" si="16"/>
        <v>20284878.255098261</v>
      </c>
      <c r="D101" s="68">
        <f t="shared" si="14"/>
        <v>4929225.4159888523</v>
      </c>
      <c r="E101" s="88">
        <f t="shared" si="13"/>
        <v>25214103.671087112</v>
      </c>
      <c r="F101" s="4"/>
    </row>
    <row r="102" spans="1:6">
      <c r="A102" s="65">
        <v>95</v>
      </c>
      <c r="B102" s="83">
        <f t="shared" si="15"/>
        <v>527406834.63255197</v>
      </c>
      <c r="C102" s="82">
        <f t="shared" si="16"/>
        <v>20284878.255098261</v>
      </c>
      <c r="D102" s="68">
        <f t="shared" si="14"/>
        <v>4746661.5116929682</v>
      </c>
      <c r="E102" s="88">
        <f t="shared" si="13"/>
        <v>25031539.766791228</v>
      </c>
      <c r="F102" s="4"/>
    </row>
    <row r="103" spans="1:6">
      <c r="A103" s="65">
        <v>96</v>
      </c>
      <c r="B103" s="83">
        <f t="shared" si="15"/>
        <v>507121956.37745368</v>
      </c>
      <c r="C103" s="82">
        <f t="shared" si="16"/>
        <v>20284878.255098261</v>
      </c>
      <c r="D103" s="68">
        <f t="shared" si="14"/>
        <v>4564097.6073970832</v>
      </c>
      <c r="E103" s="88">
        <f t="shared" si="13"/>
        <v>24848975.862495344</v>
      </c>
      <c r="F103" s="4"/>
    </row>
    <row r="104" spans="1:6">
      <c r="A104" s="65">
        <v>97</v>
      </c>
      <c r="B104" s="83">
        <f t="shared" si="15"/>
        <v>486837078.1223554</v>
      </c>
      <c r="C104" s="82">
        <f t="shared" si="16"/>
        <v>20284878.255098261</v>
      </c>
      <c r="D104" s="68">
        <f t="shared" si="14"/>
        <v>4381533.7031011982</v>
      </c>
      <c r="E104" s="88">
        <f t="shared" si="13"/>
        <v>24666411.95819946</v>
      </c>
      <c r="F104" s="4"/>
    </row>
    <row r="105" spans="1:6">
      <c r="A105" s="65">
        <v>98</v>
      </c>
      <c r="B105" s="83">
        <f t="shared" si="15"/>
        <v>466552199.86725712</v>
      </c>
      <c r="C105" s="82">
        <f t="shared" si="16"/>
        <v>20284878.255098261</v>
      </c>
      <c r="D105" s="68">
        <f>IF(A105&lt;=$B$4,B105*$B$3/12,B105*$B$5/12)</f>
        <v>4198969.7988053141</v>
      </c>
      <c r="E105" s="88">
        <f t="shared" si="13"/>
        <v>24483848.053903576</v>
      </c>
      <c r="F105" s="4"/>
    </row>
    <row r="106" spans="1:6">
      <c r="A106" s="65">
        <v>99</v>
      </c>
      <c r="B106" s="83">
        <f t="shared" si="15"/>
        <v>446267321.61215883</v>
      </c>
      <c r="C106" s="82">
        <f t="shared" si="16"/>
        <v>20284878.255098261</v>
      </c>
      <c r="D106" s="68">
        <f t="shared" si="14"/>
        <v>4016405.8945094296</v>
      </c>
      <c r="E106" s="88">
        <f t="shared" si="13"/>
        <v>24301284.149607692</v>
      </c>
      <c r="F106" s="4"/>
    </row>
    <row r="107" spans="1:6">
      <c r="A107" s="65">
        <v>100</v>
      </c>
      <c r="B107" s="83">
        <f t="shared" si="15"/>
        <v>425982443.35706055</v>
      </c>
      <c r="C107" s="82">
        <f t="shared" si="16"/>
        <v>20284878.255098261</v>
      </c>
      <c r="D107" s="68">
        <f t="shared" si="14"/>
        <v>3833841.990213545</v>
      </c>
      <c r="E107" s="88">
        <f t="shared" si="13"/>
        <v>24118720.245311804</v>
      </c>
      <c r="F107" s="4"/>
    </row>
    <row r="108" spans="1:6">
      <c r="A108" s="65">
        <v>101</v>
      </c>
      <c r="B108" s="83">
        <f t="shared" si="15"/>
        <v>405697565.10196227</v>
      </c>
      <c r="C108" s="82">
        <f t="shared" si="16"/>
        <v>20284878.255098261</v>
      </c>
      <c r="D108" s="68">
        <f t="shared" si="14"/>
        <v>3651278.0859176605</v>
      </c>
      <c r="E108" s="88">
        <f t="shared" si="13"/>
        <v>23936156.34101592</v>
      </c>
      <c r="F108" s="4"/>
    </row>
    <row r="109" spans="1:6">
      <c r="A109" s="65">
        <v>102</v>
      </c>
      <c r="B109" s="83">
        <f t="shared" si="15"/>
        <v>385412686.84686399</v>
      </c>
      <c r="C109" s="82">
        <f t="shared" si="16"/>
        <v>20284878.255098261</v>
      </c>
      <c r="D109" s="68">
        <f t="shared" si="14"/>
        <v>3468714.1816217755</v>
      </c>
      <c r="E109" s="88">
        <f t="shared" si="13"/>
        <v>23753592.436720036</v>
      </c>
      <c r="F109" s="4"/>
    </row>
    <row r="110" spans="1:6">
      <c r="A110" s="65">
        <v>103</v>
      </c>
      <c r="B110" s="83">
        <f t="shared" si="15"/>
        <v>365127808.5917657</v>
      </c>
      <c r="C110" s="82">
        <f t="shared" si="16"/>
        <v>20284878.255098261</v>
      </c>
      <c r="D110" s="68">
        <f t="shared" si="14"/>
        <v>3286150.2773258914</v>
      </c>
      <c r="E110" s="88">
        <f t="shared" si="13"/>
        <v>23571028.532424152</v>
      </c>
      <c r="F110" s="4"/>
    </row>
    <row r="111" spans="1:6">
      <c r="A111" s="65">
        <v>104</v>
      </c>
      <c r="B111" s="83">
        <f t="shared" si="15"/>
        <v>344842930.33666742</v>
      </c>
      <c r="C111" s="82">
        <f t="shared" si="16"/>
        <v>20284878.255098261</v>
      </c>
      <c r="D111" s="68">
        <f t="shared" si="14"/>
        <v>3103586.3730300069</v>
      </c>
      <c r="E111" s="88">
        <f t="shared" si="13"/>
        <v>23388464.628128268</v>
      </c>
      <c r="F111" s="4"/>
    </row>
    <row r="112" spans="1:6">
      <c r="A112" s="65">
        <v>105</v>
      </c>
      <c r="B112" s="83">
        <f t="shared" si="15"/>
        <v>324558052.08156914</v>
      </c>
      <c r="C112" s="82">
        <f t="shared" si="16"/>
        <v>20284878.255098261</v>
      </c>
      <c r="D112" s="68">
        <f t="shared" si="14"/>
        <v>2921022.4687341223</v>
      </c>
      <c r="E112" s="88">
        <f t="shared" si="13"/>
        <v>23205900.723832384</v>
      </c>
      <c r="F112" s="4"/>
    </row>
    <row r="113" spans="1:6">
      <c r="A113" s="65">
        <v>106</v>
      </c>
      <c r="B113" s="83">
        <f t="shared" si="15"/>
        <v>304273173.82647085</v>
      </c>
      <c r="C113" s="82">
        <f t="shared" si="16"/>
        <v>20284878.255098261</v>
      </c>
      <c r="D113" s="68">
        <f t="shared" si="14"/>
        <v>2738458.5644382373</v>
      </c>
      <c r="E113" s="88">
        <f t="shared" si="13"/>
        <v>23023336.8195365</v>
      </c>
      <c r="F113" s="4"/>
    </row>
    <row r="114" spans="1:6">
      <c r="A114" s="65">
        <v>107</v>
      </c>
      <c r="B114" s="83">
        <f t="shared" si="15"/>
        <v>283988295.57137257</v>
      </c>
      <c r="C114" s="82">
        <f t="shared" si="16"/>
        <v>20284878.255098261</v>
      </c>
      <c r="D114" s="68">
        <f t="shared" si="14"/>
        <v>2555894.6601423533</v>
      </c>
      <c r="E114" s="88">
        <f t="shared" si="13"/>
        <v>22840772.915240616</v>
      </c>
      <c r="F114" s="4"/>
    </row>
    <row r="115" spans="1:6">
      <c r="A115" s="65">
        <v>108</v>
      </c>
      <c r="B115" s="83">
        <f t="shared" si="15"/>
        <v>263703417.31627432</v>
      </c>
      <c r="C115" s="82">
        <f t="shared" si="16"/>
        <v>20284878.255098261</v>
      </c>
      <c r="D115" s="68">
        <f t="shared" si="14"/>
        <v>2373330.7558464687</v>
      </c>
      <c r="E115" s="88">
        <f t="shared" si="13"/>
        <v>22658209.010944732</v>
      </c>
      <c r="F115" s="4"/>
    </row>
    <row r="116" spans="1:6">
      <c r="A116" s="65">
        <v>109</v>
      </c>
      <c r="B116" s="83">
        <f t="shared" si="15"/>
        <v>243418539.06117606</v>
      </c>
      <c r="C116" s="82">
        <f t="shared" si="16"/>
        <v>20284878.255098261</v>
      </c>
      <c r="D116" s="68">
        <f t="shared" si="14"/>
        <v>2190766.8515505847</v>
      </c>
      <c r="E116" s="88">
        <f t="shared" si="13"/>
        <v>22475645.106648847</v>
      </c>
      <c r="F116" s="4"/>
    </row>
    <row r="117" spans="1:6">
      <c r="A117" s="65">
        <v>110</v>
      </c>
      <c r="B117" s="83">
        <f t="shared" si="15"/>
        <v>223133660.80607781</v>
      </c>
      <c r="C117" s="82">
        <f t="shared" si="16"/>
        <v>20284878.255098261</v>
      </c>
      <c r="D117" s="68">
        <f t="shared" si="14"/>
        <v>2008202.9472547004</v>
      </c>
      <c r="E117" s="88">
        <f t="shared" si="13"/>
        <v>22293081.20235296</v>
      </c>
      <c r="F117" s="4"/>
    </row>
    <row r="118" spans="1:6">
      <c r="A118" s="65">
        <v>111</v>
      </c>
      <c r="B118" s="83">
        <f t="shared" si="15"/>
        <v>202848782.55097955</v>
      </c>
      <c r="C118" s="82">
        <f t="shared" si="16"/>
        <v>20284878.255098261</v>
      </c>
      <c r="D118" s="68">
        <f t="shared" si="14"/>
        <v>1825639.0429588158</v>
      </c>
      <c r="E118" s="88">
        <f t="shared" si="13"/>
        <v>22110517.298057076</v>
      </c>
      <c r="F118" s="4"/>
    </row>
    <row r="119" spans="1:6">
      <c r="A119" s="65">
        <v>112</v>
      </c>
      <c r="B119" s="83">
        <f t="shared" si="15"/>
        <v>182563904.2958813</v>
      </c>
      <c r="C119" s="82">
        <f t="shared" si="16"/>
        <v>20284878.255098261</v>
      </c>
      <c r="D119" s="68">
        <f t="shared" si="14"/>
        <v>1643075.1386629317</v>
      </c>
      <c r="E119" s="88">
        <f t="shared" si="13"/>
        <v>21927953.393761192</v>
      </c>
      <c r="F119" s="4"/>
    </row>
    <row r="120" spans="1:6">
      <c r="A120" s="65">
        <v>113</v>
      </c>
      <c r="B120" s="83">
        <f t="shared" si="15"/>
        <v>162279026.04078305</v>
      </c>
      <c r="C120" s="82">
        <f t="shared" si="16"/>
        <v>20284878.255098261</v>
      </c>
      <c r="D120" s="68">
        <f t="shared" si="14"/>
        <v>1460511.2343670474</v>
      </c>
      <c r="E120" s="88">
        <f t="shared" si="13"/>
        <v>21745389.489465307</v>
      </c>
      <c r="F120" s="4"/>
    </row>
    <row r="121" spans="1:6">
      <c r="A121" s="65">
        <v>114</v>
      </c>
      <c r="B121" s="83">
        <f t="shared" si="15"/>
        <v>141994147.78568479</v>
      </c>
      <c r="C121" s="82">
        <f t="shared" si="16"/>
        <v>20284878.255098261</v>
      </c>
      <c r="D121" s="68">
        <f t="shared" si="14"/>
        <v>1277947.3300711631</v>
      </c>
      <c r="E121" s="88">
        <f t="shared" si="13"/>
        <v>21562825.585169423</v>
      </c>
      <c r="F121" s="4"/>
    </row>
    <row r="122" spans="1:6">
      <c r="A122" s="65">
        <v>115</v>
      </c>
      <c r="B122" s="83">
        <f t="shared" si="15"/>
        <v>121709269.53058654</v>
      </c>
      <c r="C122" s="82">
        <f t="shared" si="16"/>
        <v>20284878.255098261</v>
      </c>
      <c r="D122" s="68">
        <f t="shared" si="14"/>
        <v>1095383.4257752788</v>
      </c>
      <c r="E122" s="88">
        <f t="shared" si="13"/>
        <v>21380261.680873539</v>
      </c>
      <c r="F122" s="4"/>
    </row>
    <row r="123" spans="1:6">
      <c r="A123" s="65">
        <v>116</v>
      </c>
      <c r="B123" s="83">
        <f t="shared" si="15"/>
        <v>101424391.27548829</v>
      </c>
      <c r="C123" s="82">
        <f t="shared" si="16"/>
        <v>20284878.255098261</v>
      </c>
      <c r="D123" s="68">
        <f t="shared" si="14"/>
        <v>912819.52147939464</v>
      </c>
      <c r="E123" s="88">
        <f t="shared" si="13"/>
        <v>21197697.776577655</v>
      </c>
      <c r="F123" s="4"/>
    </row>
    <row r="124" spans="1:6">
      <c r="A124" s="65">
        <v>117</v>
      </c>
      <c r="B124" s="83">
        <f t="shared" si="15"/>
        <v>81139513.020390034</v>
      </c>
      <c r="C124" s="82">
        <f t="shared" si="16"/>
        <v>20284878.255098261</v>
      </c>
      <c r="D124" s="68">
        <f t="shared" si="14"/>
        <v>730255.61718351033</v>
      </c>
      <c r="E124" s="88">
        <f t="shared" si="13"/>
        <v>21015133.872281771</v>
      </c>
      <c r="F124" s="4"/>
    </row>
    <row r="125" spans="1:6">
      <c r="A125" s="65">
        <v>118</v>
      </c>
      <c r="B125" s="83">
        <f t="shared" si="15"/>
        <v>60854634.765291773</v>
      </c>
      <c r="C125" s="82">
        <f t="shared" si="16"/>
        <v>20284878.255098261</v>
      </c>
      <c r="D125" s="68">
        <f t="shared" si="14"/>
        <v>547691.71288762602</v>
      </c>
      <c r="E125" s="88">
        <f t="shared" si="13"/>
        <v>20832569.967985887</v>
      </c>
      <c r="F125" s="4"/>
    </row>
    <row r="126" spans="1:6">
      <c r="A126" s="65">
        <v>119</v>
      </c>
      <c r="B126" s="83">
        <f t="shared" si="15"/>
        <v>40569756.510193512</v>
      </c>
      <c r="C126" s="82">
        <f t="shared" si="16"/>
        <v>20284878.255098261</v>
      </c>
      <c r="D126" s="68">
        <f t="shared" si="14"/>
        <v>365127.8085917416</v>
      </c>
      <c r="E126" s="88">
        <f t="shared" si="13"/>
        <v>20650006.063690003</v>
      </c>
      <c r="F126" s="4"/>
    </row>
    <row r="127" spans="1:6">
      <c r="A127" s="65">
        <v>120</v>
      </c>
      <c r="B127" s="83">
        <f t="shared" si="15"/>
        <v>20284878.255095251</v>
      </c>
      <c r="C127" s="82">
        <f t="shared" si="16"/>
        <v>20284878.255098261</v>
      </c>
      <c r="D127" s="68">
        <f t="shared" si="14"/>
        <v>182563.90429585727</v>
      </c>
      <c r="E127" s="88">
        <f t="shared" si="13"/>
        <v>20467442.159394119</v>
      </c>
      <c r="F127" s="4"/>
    </row>
    <row r="128" spans="1:6">
      <c r="A128" s="42" t="s">
        <v>35</v>
      </c>
      <c r="B128" s="4"/>
      <c r="C128" s="84">
        <f>SUM(C8:C127)</f>
        <v>2250000000.0000043</v>
      </c>
      <c r="D128" s="43">
        <f>SUM(D8:D127)</f>
        <v>1097695680.8589303</v>
      </c>
      <c r="E128" s="5"/>
      <c r="F128" s="4"/>
    </row>
  </sheetData>
  <mergeCells count="1">
    <mergeCell ref="A6:D6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19fdafd2-a809-40f4-8df6-56c192ee3821" origin="userSelected">
  <element uid="1f714e93-df65-45bc-9375-f4e519575ee6" value=""/>
  <element uid="07b507b3-9862-460d-b934-a3c75c3104ae" value=""/>
  <element uid="c59c33b8-df0f-41f2-bc72-153d30e91574" value=""/>
  <element uid="01e0fc86-a8d1-4e60-bcba-8d6fd07f111b" value=""/>
</sisl>
</file>

<file path=customXml/itemProps1.xml><?xml version="1.0" encoding="utf-8"?>
<ds:datastoreItem xmlns:ds="http://schemas.openxmlformats.org/officeDocument/2006/customXml" ds:itemID="{4ED23573-18DD-4B91-9662-A0091403FBFE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Tiến độ giải ngân</vt:lpstr>
      <vt:lpstr>TPB 35 năm</vt:lpstr>
      <vt:lpstr>TPB 30 năm</vt:lpstr>
      <vt:lpstr>TPB 25 năm</vt:lpstr>
      <vt:lpstr>TPB 20 năm</vt:lpstr>
      <vt:lpstr>TPB 15 năm</vt:lpstr>
      <vt:lpstr>TPB 10 năm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Pham Nha Uyen Phuong (SSC.DN)</dc:creator>
  <cp:lastModifiedBy>Nhi Trinh Thi Yen &lt;CVC-DNG&gt;</cp:lastModifiedBy>
  <cp:lastPrinted>2025-12-05T01:21:10Z</cp:lastPrinted>
  <dcterms:created xsi:type="dcterms:W3CDTF">2023-07-27T04:52:07Z</dcterms:created>
  <dcterms:modified xsi:type="dcterms:W3CDTF">2025-12-05T07:16:27Z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fd90bbd1-91ab-4ed1-9117-84e15c55c19e</vt:lpwstr>
  </property>
  <property fmtid="{D5CDD505-2E9C-101B-9397-08002B2CF9AE}" pid="3" name="bjSaver">
    <vt:lpwstr>q9oLzNuitLKt0P4apypy2VexIQomnXRc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policy="19fdafd2-a809-40f4-8df6-56c192ee3821" origin="userSelected" xmlns="http://www.boldonj</vt:lpwstr>
  </property>
  <property fmtid="{D5CDD505-2E9C-101B-9397-08002B2CF9AE}" pid="5" name="bjDocumentLabelXML-0">
    <vt:lpwstr>ames.com/2008/01/sie/internal/label"&gt;&lt;element uid="1f714e93-df65-45bc-9375-f4e519575ee6" value="" /&gt;&lt;element uid="07b507b3-9862-460d-b934-a3c75c3104ae" value="" /&gt;&lt;element uid="c59c33b8-df0f-41f2-bc72-153d30e91574" value="" /&gt;&lt;element uid="01e0fc86-a8d1-4</vt:lpwstr>
  </property>
  <property fmtid="{D5CDD505-2E9C-101B-9397-08002B2CF9AE}" pid="6" name="bjDocumentLabelXML-1">
    <vt:lpwstr>e60-bcba-8d6fd07f111b" value="" /&gt;&lt;/sisl&gt;</vt:lpwstr>
  </property>
  <property fmtid="{D5CDD505-2E9C-101B-9397-08002B2CF9AE}" pid="7" name="bjDocumentSecurityLabel">
    <vt:lpwstr>CN MT - DNG - Nội bộ</vt:lpwstr>
  </property>
</Properties>
</file>